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firstSheet="3" activeTab="3"/>
  </bookViews>
  <sheets>
    <sheet name="CONSOLIDADO FR" sheetId="2" r:id="rId1"/>
    <sheet name="CUENTA T FR" sheetId="3" r:id="rId2"/>
    <sheet name="AVISO DE DEBITO" sheetId="11" r:id="rId3"/>
    <sheet name="CONS. FUENTES FINAN" sheetId="4" r:id="rId4"/>
  </sheets>
  <definedNames>
    <definedName name="_xlnm._FilterDatabase" localSheetId="3" hidden="1">'CONS. FUENTES FINAN'!$A$27:$K$501</definedName>
    <definedName name="_xlnm.Print_Area" localSheetId="3">'CONS. FUENTES FINAN'!$A$1:$K$501</definedName>
    <definedName name="_xlnm.Print_Area" localSheetId="0">'CONSOLIDADO FR'!$A$1:$M$225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I7" i="3" l="1"/>
  <c r="DG7" i="3"/>
  <c r="DG4" i="3"/>
  <c r="DI4" i="3" s="1"/>
  <c r="DG25" i="3" l="1"/>
  <c r="DG26" i="3"/>
  <c r="DG27" i="3"/>
  <c r="DG28" i="3"/>
  <c r="DG29" i="3"/>
  <c r="DG30" i="3"/>
  <c r="DG31" i="3"/>
  <c r="DG32" i="3"/>
  <c r="DG33" i="3"/>
  <c r="DG34" i="3"/>
  <c r="C11" i="11" l="1"/>
  <c r="A6" i="4" l="1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F73" i="3"/>
  <c r="A73" i="3"/>
  <c r="B57" i="3"/>
  <c r="C57" i="3"/>
  <c r="D57" i="3"/>
  <c r="E57" i="3"/>
  <c r="F57" i="3"/>
  <c r="F74" i="3" s="1"/>
  <c r="G57" i="3"/>
  <c r="H57" i="3"/>
  <c r="I57" i="3"/>
  <c r="J57" i="3"/>
  <c r="K57" i="3"/>
  <c r="L57" i="3"/>
  <c r="M57" i="3"/>
  <c r="M74" i="3" s="1"/>
  <c r="N57" i="3"/>
  <c r="O57" i="3"/>
  <c r="P57" i="3"/>
  <c r="Q57" i="3"/>
  <c r="R57" i="3"/>
  <c r="R74" i="3" s="1"/>
  <c r="S57" i="3"/>
  <c r="T57" i="3"/>
  <c r="U57" i="3"/>
  <c r="V57" i="3"/>
  <c r="W57" i="3"/>
  <c r="X57" i="3"/>
  <c r="Y57" i="3"/>
  <c r="Y74" i="3" s="1"/>
  <c r="Z57" i="3"/>
  <c r="AA57" i="3"/>
  <c r="AB57" i="3"/>
  <c r="AC57" i="3"/>
  <c r="AD57" i="3"/>
  <c r="AD74" i="3" s="1"/>
  <c r="AE57" i="3"/>
  <c r="AF57" i="3"/>
  <c r="AG57" i="3"/>
  <c r="AH57" i="3"/>
  <c r="AI57" i="3"/>
  <c r="AJ57" i="3"/>
  <c r="AK57" i="3"/>
  <c r="AK74" i="3" s="1"/>
  <c r="AL57" i="3"/>
  <c r="AM57" i="3"/>
  <c r="AN57" i="3"/>
  <c r="AO57" i="3"/>
  <c r="AP57" i="3"/>
  <c r="AP74" i="3" s="1"/>
  <c r="AQ57" i="3"/>
  <c r="AR57" i="3"/>
  <c r="AS57" i="3"/>
  <c r="AT57" i="3"/>
  <c r="AU57" i="3"/>
  <c r="AV57" i="3"/>
  <c r="AW57" i="3"/>
  <c r="AW74" i="3" s="1"/>
  <c r="AX57" i="3"/>
  <c r="AY57" i="3"/>
  <c r="AZ57" i="3"/>
  <c r="BA57" i="3"/>
  <c r="BB57" i="3"/>
  <c r="BB74" i="3" s="1"/>
  <c r="BC57" i="3"/>
  <c r="BD57" i="3"/>
  <c r="BE57" i="3"/>
  <c r="BF57" i="3"/>
  <c r="BG57" i="3"/>
  <c r="BH57" i="3"/>
  <c r="BI57" i="3"/>
  <c r="BJ57" i="3"/>
  <c r="BK57" i="3"/>
  <c r="BL57" i="3"/>
  <c r="BM57" i="3"/>
  <c r="BN57" i="3"/>
  <c r="BN74" i="3" s="1"/>
  <c r="BO57" i="3"/>
  <c r="BP57" i="3"/>
  <c r="BQ57" i="3"/>
  <c r="BR57" i="3"/>
  <c r="BS57" i="3"/>
  <c r="BT57" i="3"/>
  <c r="BU57" i="3"/>
  <c r="BU74" i="3" s="1"/>
  <c r="BV57" i="3"/>
  <c r="BW57" i="3"/>
  <c r="BX57" i="3"/>
  <c r="BY57" i="3"/>
  <c r="BZ57" i="3"/>
  <c r="BZ74" i="3" s="1"/>
  <c r="CA57" i="3"/>
  <c r="CB57" i="3"/>
  <c r="CC57" i="3"/>
  <c r="CD57" i="3"/>
  <c r="CE57" i="3"/>
  <c r="CF57" i="3"/>
  <c r="CG57" i="3"/>
  <c r="CG74" i="3" s="1"/>
  <c r="CH57" i="3"/>
  <c r="CI57" i="3"/>
  <c r="CJ57" i="3"/>
  <c r="CK57" i="3"/>
  <c r="CL57" i="3"/>
  <c r="CL74" i="3" s="1"/>
  <c r="CM57" i="3"/>
  <c r="CN57" i="3"/>
  <c r="CO57" i="3"/>
  <c r="CP57" i="3"/>
  <c r="CQ57" i="3"/>
  <c r="CR57" i="3"/>
  <c r="CS57" i="3"/>
  <c r="CS74" i="3" s="1"/>
  <c r="CT57" i="3"/>
  <c r="CU57" i="3"/>
  <c r="CV57" i="3"/>
  <c r="CW57" i="3"/>
  <c r="CX57" i="3"/>
  <c r="CY57" i="3"/>
  <c r="CZ57" i="3"/>
  <c r="DA57" i="3"/>
  <c r="DB57" i="3"/>
  <c r="DC57" i="3"/>
  <c r="DD57" i="3"/>
  <c r="DE57" i="3"/>
  <c r="DF57" i="3"/>
  <c r="A57" i="3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59" i="3"/>
  <c r="DG2" i="3"/>
  <c r="DI2" i="3" s="1"/>
  <c r="DG3" i="3"/>
  <c r="DI3" i="3" s="1"/>
  <c r="DG5" i="3"/>
  <c r="DI5" i="3" s="1"/>
  <c r="DG6" i="3"/>
  <c r="DI6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DG17" i="3"/>
  <c r="DI17" i="3" s="1"/>
  <c r="DG18" i="3"/>
  <c r="DI18" i="3" s="1"/>
  <c r="DG19" i="3"/>
  <c r="DI19" i="3" s="1"/>
  <c r="DG20" i="3"/>
  <c r="DI20" i="3" s="1"/>
  <c r="DG21" i="3"/>
  <c r="DI21" i="3" s="1"/>
  <c r="DG22" i="3"/>
  <c r="DI22" i="3" s="1"/>
  <c r="DG23" i="3"/>
  <c r="DI23" i="3" s="1"/>
  <c r="DG24" i="3"/>
  <c r="DI24" i="3" s="1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DD74" i="3" l="1"/>
  <c r="CZ74" i="3"/>
  <c r="CV74" i="3"/>
  <c r="CR74" i="3"/>
  <c r="CN74" i="3"/>
  <c r="CJ74" i="3"/>
  <c r="CF74" i="3"/>
  <c r="CB74" i="3"/>
  <c r="BX74" i="3"/>
  <c r="BT74" i="3"/>
  <c r="BP74" i="3"/>
  <c r="BL74" i="3"/>
  <c r="BH74" i="3"/>
  <c r="BD74" i="3"/>
  <c r="AZ74" i="3"/>
  <c r="AV74" i="3"/>
  <c r="AR74" i="3"/>
  <c r="AN74" i="3"/>
  <c r="AJ74" i="3"/>
  <c r="AF74" i="3"/>
  <c r="AB74" i="3"/>
  <c r="X74" i="3"/>
  <c r="T74" i="3"/>
  <c r="P74" i="3"/>
  <c r="L74" i="3"/>
  <c r="H74" i="3"/>
  <c r="D74" i="3"/>
  <c r="A74" i="3"/>
  <c r="DC74" i="3"/>
  <c r="CY74" i="3"/>
  <c r="CU74" i="3"/>
  <c r="CQ74" i="3"/>
  <c r="CM74" i="3"/>
  <c r="CI74" i="3"/>
  <c r="CE74" i="3"/>
  <c r="CA74" i="3"/>
  <c r="BW74" i="3"/>
  <c r="BS74" i="3"/>
  <c r="BO74" i="3"/>
  <c r="BK74" i="3"/>
  <c r="BG74" i="3"/>
  <c r="BC74" i="3"/>
  <c r="AY74" i="3"/>
  <c r="AU74" i="3"/>
  <c r="AQ74" i="3"/>
  <c r="AM74" i="3"/>
  <c r="AI74" i="3"/>
  <c r="AE74" i="3"/>
  <c r="AA74" i="3"/>
  <c r="W74" i="3"/>
  <c r="S74" i="3"/>
  <c r="O74" i="3"/>
  <c r="K74" i="3"/>
  <c r="G74" i="3"/>
  <c r="C74" i="3"/>
  <c r="DE74" i="3"/>
  <c r="DF74" i="3"/>
  <c r="DB74" i="3"/>
  <c r="CX74" i="3"/>
  <c r="CT74" i="3"/>
  <c r="CP74" i="3"/>
  <c r="CH74" i="3"/>
  <c r="CD74" i="3"/>
  <c r="BV74" i="3"/>
  <c r="BR74" i="3"/>
  <c r="BJ74" i="3"/>
  <c r="BF74" i="3"/>
  <c r="AX74" i="3"/>
  <c r="AT74" i="3"/>
  <c r="AL74" i="3"/>
  <c r="AH74" i="3"/>
  <c r="Z74" i="3"/>
  <c r="V74" i="3"/>
  <c r="N74" i="3"/>
  <c r="J74" i="3"/>
  <c r="B74" i="3"/>
  <c r="DA74" i="3"/>
  <c r="CW74" i="3"/>
  <c r="CO74" i="3"/>
  <c r="CK74" i="3"/>
  <c r="CC74" i="3"/>
  <c r="BY74" i="3"/>
  <c r="BQ74" i="3"/>
  <c r="BM74" i="3"/>
  <c r="BI74" i="3"/>
  <c r="BE74" i="3"/>
  <c r="BA74" i="3"/>
  <c r="AS74" i="3"/>
  <c r="AO74" i="3"/>
  <c r="AG74" i="3"/>
  <c r="AC74" i="3"/>
  <c r="U74" i="3"/>
  <c r="Q74" i="3"/>
  <c r="I74" i="3"/>
  <c r="E74" i="3"/>
  <c r="I450" i="4"/>
  <c r="G450" i="4"/>
  <c r="I447" i="4"/>
  <c r="G447" i="4"/>
  <c r="H452" i="4"/>
  <c r="J452" i="4" s="1"/>
  <c r="H449" i="4"/>
  <c r="J449" i="4" s="1"/>
  <c r="H329" i="4"/>
  <c r="K209" i="2"/>
  <c r="G329" i="4" s="1"/>
  <c r="J329" i="4" l="1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J211" i="4" l="1"/>
  <c r="I40" i="4"/>
  <c r="G35" i="4"/>
  <c r="I41" i="4"/>
  <c r="DL57" i="3"/>
  <c r="DJ57" i="3"/>
  <c r="DK57" i="3"/>
  <c r="DN57" i="3"/>
  <c r="DI57" i="3"/>
  <c r="I86" i="4"/>
  <c r="I85" i="4" s="1"/>
  <c r="I84" i="4"/>
  <c r="I83" i="4" s="1"/>
  <c r="I82" i="4"/>
  <c r="I80" i="4"/>
  <c r="I79" i="4" s="1"/>
  <c r="I77" i="4"/>
  <c r="I76" i="4"/>
  <c r="I75" i="4"/>
  <c r="I73" i="4"/>
  <c r="I72" i="4" s="1"/>
  <c r="I70" i="4"/>
  <c r="I69" i="4"/>
  <c r="I67" i="4"/>
  <c r="I66" i="4"/>
  <c r="I63" i="4"/>
  <c r="I62" i="4"/>
  <c r="I61" i="4"/>
  <c r="I60" i="4"/>
  <c r="I59" i="4"/>
  <c r="I58" i="4"/>
  <c r="I57" i="4"/>
  <c r="I56" i="4"/>
  <c r="I55" i="4"/>
  <c r="I53" i="4"/>
  <c r="I52" i="4" s="1"/>
  <c r="I50" i="4"/>
  <c r="I49" i="4"/>
  <c r="I48" i="4"/>
  <c r="I47" i="4"/>
  <c r="I45" i="4"/>
  <c r="I44" i="4" s="1"/>
  <c r="I43" i="4"/>
  <c r="I42" i="4" s="1"/>
  <c r="I39" i="4"/>
  <c r="I38" i="4"/>
  <c r="I37" i="4"/>
  <c r="I36" i="4"/>
  <c r="I34" i="4"/>
  <c r="I33" i="4"/>
  <c r="I32" i="4"/>
  <c r="I31" i="4"/>
  <c r="I30" i="4"/>
  <c r="I29" i="4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7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57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7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445" i="4" l="1"/>
  <c r="J114" i="4"/>
  <c r="J499" i="4"/>
  <c r="H471" i="4"/>
  <c r="J471" i="4" s="1"/>
  <c r="J28" i="2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J53" i="4"/>
  <c r="H52" i="4"/>
  <c r="J52" i="4" s="1"/>
  <c r="H177" i="4"/>
  <c r="J177" i="4" s="1"/>
  <c r="H158" i="4"/>
  <c r="H192" i="4"/>
  <c r="J384" i="4"/>
  <c r="H116" i="4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J79" i="4"/>
  <c r="J55" i="4"/>
  <c r="H54" i="4"/>
  <c r="J54" i="4" s="1"/>
  <c r="H287" i="4"/>
  <c r="H65" i="4"/>
  <c r="J47" i="4"/>
  <c r="H46" i="4"/>
  <c r="J46" i="4" s="1"/>
  <c r="H232" i="4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G192" i="4"/>
  <c r="J228" i="4"/>
  <c r="J235" i="4"/>
  <c r="G185" i="4"/>
  <c r="G184" i="4" s="1"/>
  <c r="G258" i="4"/>
  <c r="J258" i="4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7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G98" i="4"/>
  <c r="G97" i="4" s="1"/>
  <c r="J97" i="4" s="1"/>
  <c r="G124" i="4"/>
  <c r="J124" i="4" s="1"/>
  <c r="G262" i="4"/>
  <c r="J18" i="2"/>
  <c r="J385" i="4"/>
  <c r="J129" i="4"/>
  <c r="J296" i="4"/>
  <c r="H268" i="4"/>
  <c r="G110" i="4"/>
  <c r="G109" i="4" s="1"/>
  <c r="J109" i="4" s="1"/>
  <c r="J174" i="4"/>
  <c r="G297" i="4"/>
  <c r="J297" i="4" s="1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J341" i="4"/>
  <c r="J361" i="4"/>
  <c r="J387" i="4"/>
  <c r="H186" i="4"/>
  <c r="J186" i="4" s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G240" i="4"/>
  <c r="G239" i="4" s="1"/>
  <c r="J239" i="4" s="1"/>
  <c r="J183" i="4"/>
  <c r="G256" i="4"/>
  <c r="J256" i="4" s="1"/>
  <c r="J193" i="4"/>
  <c r="J35" i="2"/>
  <c r="I34" i="2" s="1"/>
  <c r="I127" i="2"/>
  <c r="J102" i="4"/>
  <c r="H367" i="4"/>
  <c r="J156" i="4"/>
  <c r="H204" i="4"/>
  <c r="J80" i="4"/>
  <c r="J229" i="4"/>
  <c r="J407" i="4"/>
  <c r="H478" i="4"/>
  <c r="J478" i="4" s="1"/>
  <c r="J103" i="4"/>
  <c r="H93" i="4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G112" i="4" l="1"/>
  <c r="J112" i="4" s="1"/>
  <c r="I117" i="2"/>
  <c r="H213" i="4"/>
  <c r="J90" i="4"/>
  <c r="J313" i="4"/>
  <c r="H78" i="4"/>
  <c r="J78" i="4" s="1"/>
  <c r="I159" i="2"/>
  <c r="J100" i="4"/>
  <c r="H383" i="4"/>
  <c r="J383" i="4" s="1"/>
  <c r="J144" i="4"/>
  <c r="H179" i="4"/>
  <c r="H64" i="4"/>
  <c r="J64" i="4" s="1"/>
  <c r="H71" i="4"/>
  <c r="J367" i="4"/>
  <c r="H366" i="4"/>
  <c r="J182" i="4"/>
  <c r="H27" i="4"/>
  <c r="J27" i="4" s="1"/>
  <c r="H157" i="4"/>
  <c r="J65" i="4"/>
  <c r="H261" i="4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J192" i="4"/>
  <c r="J151" i="4"/>
  <c r="G257" i="4"/>
  <c r="J257" i="4" s="1"/>
  <c r="G241" i="4"/>
  <c r="J241" i="4" s="1"/>
  <c r="G237" i="4"/>
  <c r="J237" i="4" s="1"/>
  <c r="J309" i="4"/>
  <c r="J92" i="4"/>
  <c r="J185" i="4"/>
  <c r="J321" i="4"/>
  <c r="J169" i="4"/>
  <c r="I17" i="2"/>
  <c r="G197" i="4"/>
  <c r="J197" i="4" s="1"/>
  <c r="J152" i="4"/>
  <c r="J148" i="4"/>
  <c r="G158" i="4"/>
  <c r="G157" i="4" s="1"/>
  <c r="J246" i="4"/>
  <c r="J315" i="4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H10" i="2" s="1"/>
  <c r="J118" i="4"/>
  <c r="J276" i="4"/>
  <c r="I26" i="4"/>
  <c r="I25" i="4" s="1"/>
  <c r="J137" i="4"/>
  <c r="H357" i="4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H26" i="4"/>
  <c r="J125" i="4"/>
  <c r="G232" i="4"/>
  <c r="J232" i="4" s="1"/>
  <c r="G179" i="4"/>
  <c r="J179" i="4" s="1"/>
  <c r="J158" i="4"/>
  <c r="J261" i="4"/>
  <c r="J210" i="2"/>
  <c r="L144" i="2" s="1"/>
  <c r="G116" i="4"/>
  <c r="J116" i="4" s="1"/>
  <c r="O79" i="2"/>
  <c r="J157" i="4"/>
  <c r="J357" i="4"/>
  <c r="G208" i="4"/>
  <c r="J208" i="4" s="1"/>
  <c r="J209" i="4"/>
  <c r="I210" i="2"/>
  <c r="H16" i="2"/>
  <c r="H463" i="4"/>
  <c r="J213" i="4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H336" i="4"/>
  <c r="J366" i="4"/>
  <c r="J71" i="4"/>
  <c r="J318" i="4"/>
  <c r="G308" i="4"/>
  <c r="O20" i="4" l="1"/>
  <c r="I13" i="2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G87" i="4"/>
  <c r="N16" i="4" s="1"/>
  <c r="J463" i="4"/>
  <c r="J295" i="4"/>
  <c r="G286" i="4"/>
  <c r="J286" i="4" s="1"/>
  <c r="J26" i="4"/>
  <c r="O15" i="4"/>
  <c r="H25" i="4"/>
  <c r="O19" i="4"/>
  <c r="J336" i="4"/>
  <c r="J308" i="4"/>
  <c r="J87" i="4" l="1"/>
  <c r="G212" i="4"/>
  <c r="N17" i="4" s="1"/>
  <c r="G25" i="4" l="1"/>
  <c r="J25" i="4" s="1"/>
  <c r="J212" i="4"/>
  <c r="K449" i="4" l="1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K25" i="4" l="1"/>
</calcChain>
</file>

<file path=xl/sharedStrings.xml><?xml version="1.0" encoding="utf-8"?>
<sst xmlns="http://schemas.openxmlformats.org/spreadsheetml/2006/main" count="1147" uniqueCount="525">
  <si>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</si>
  <si>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</si>
  <si>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</si>
  <si>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</si>
  <si>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</si>
  <si>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</si>
  <si>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</si>
  <si>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</si>
  <si>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</si>
  <si>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</si>
  <si>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</si>
  <si>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</si>
  <si>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</si>
  <si>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</si>
  <si>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</si>
  <si>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</si>
  <si>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</si>
  <si>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</si>
  <si>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</si>
  <si>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</si>
  <si>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</si>
  <si>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</si>
  <si>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</si>
  <si>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</si>
  <si>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</si>
  <si>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</si>
  <si>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</si>
  <si>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</si>
  <si>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</si>
  <si>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</si>
  <si>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</si>
  <si>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</si>
  <si>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</si>
  <si>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</si>
  <si>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</si>
  <si>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</si>
  <si>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</si>
  <si>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</si>
  <si>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</si>
  <si>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</si>
  <si>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</si>
  <si>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</si>
  <si>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</si>
  <si>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</si>
  <si>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</si>
  <si>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</si>
  <si>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</si>
  <si>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</si>
  <si>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</si>
  <si>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</si>
  <si>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</si>
  <si>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</si>
  <si>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</si>
  <si>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</si>
  <si>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</si>
  <si>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</si>
  <si>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</si>
  <si>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</si>
  <si>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</si>
  <si>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</si>
  <si>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</si>
  <si>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</si>
  <si>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</si>
  <si>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</si>
  <si>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</si>
  <si>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</si>
  <si>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</si>
  <si>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</si>
  <si>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</si>
  <si>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</si>
  <si>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</si>
  <si>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</si>
  <si>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</si>
  <si>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</si>
  <si>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</si>
  <si>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</si>
  <si>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</si>
  <si>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</si>
  <si>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</si>
  <si>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</si>
  <si>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</si>
  <si>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</si>
  <si>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</si>
  <si>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</si>
  <si>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</si>
  <si>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</si>
  <si>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</si>
  <si>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</si>
  <si>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</si>
  <si>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</si>
  <si>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</si>
  <si>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</si>
  <si>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</si>
  <si>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</si>
  <si>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</si>
  <si>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</si>
  <si>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</si>
  <si>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</si>
  <si>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</si>
  <si>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</si>
  <si>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</si>
  <si>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</si>
  <si>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</si>
  <si>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</si>
  <si>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</si>
  <si>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</si>
  <si>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</si>
  <si>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</si>
  <si>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</si>
  <si>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</si>
  <si>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</si>
  <si>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</si>
  <si>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</si>
  <si>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</si>
  <si>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</si>
  <si>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</si>
  <si>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</si>
  <si>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</si>
  <si>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</si>
  <si>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</si>
  <si>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</si>
  <si>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</si>
  <si>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</si>
  <si>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</si>
  <si>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</si>
  <si>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</si>
  <si>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</si>
  <si>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</si>
  <si>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</si>
  <si>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</si>
  <si>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</si>
  <si>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</si>
  <si>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</si>
  <si>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</si>
  <si>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</si>
  <si>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</si>
  <si>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</si>
  <si>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</si>
  <si>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</si>
  <si>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</si>
  <si>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</si>
  <si>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</si>
  <si>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</si>
  <si>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</si>
  <si>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</si>
  <si>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</si>
  <si>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</si>
  <si>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</si>
  <si>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</si>
  <si>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</si>
  <si>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</si>
  <si>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</si>
  <si>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</si>
  <si>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</si>
  <si>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</si>
  <si>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</si>
  <si>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</si>
  <si>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</si>
  <si>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</si>
  <si>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</si>
  <si>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</si>
  <si>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</si>
  <si>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</si>
  <si>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</si>
  <si>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</si>
  <si>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</si>
  <si>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</si>
  <si>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</si>
  <si>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</si>
  <si>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</si>
  <si>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</si>
  <si>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</si>
  <si>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</si>
  <si>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</si>
  <si>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</si>
  <si>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</si>
  <si>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</si>
  <si>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</si>
  <si>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</si>
  <si>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</si>
  <si>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</si>
  <si>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</si>
  <si>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</si>
  <si>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</si>
  <si>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</si>
  <si>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</si>
  <si>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</si>
  <si>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</si>
  <si>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</si>
  <si>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</si>
  <si>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</si>
  <si>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</si>
  <si>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</si>
  <si>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</si>
  <si>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</si>
  <si>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</si>
  <si>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</si>
  <si>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</si>
  <si>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</si>
  <si>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</si>
  <si>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</si>
  <si>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</si>
  <si>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</si>
  <si>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</si>
  <si>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</si>
  <si>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</si>
  <si>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</si>
  <si>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</si>
  <si>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</si>
  <si>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</si>
  <si>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</si>
  <si>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</si>
  <si>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</si>
  <si>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</si>
  <si>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</si>
  <si>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</si>
  <si>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</si>
  <si>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</si>
  <si>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</si>
  <si>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</si>
  <si>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</si>
  <si>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</si>
  <si>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</si>
  <si>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</si>
  <si>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</si>
  <si>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</si>
  <si>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</si>
  <si>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</si>
  <si>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</si>
  <si>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</si>
  <si>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</si>
  <si>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</si>
  <si>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</si>
  <si>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</si>
  <si>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</si>
  <si>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</si>
  <si>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</si>
  <si>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</si>
  <si>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</si>
  <si>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</si>
  <si>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</si>
  <si>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</si>
  <si>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</si>
  <si>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</si>
  <si>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</si>
  <si>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</si>
  <si>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</si>
  <si>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</si>
  <si>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</si>
  <si>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</si>
  <si>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</si>
  <si>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</si>
  <si>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</si>
  <si>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</si>
  <si>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</si>
  <si>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</si>
  <si>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</si>
  <si>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</si>
  <si>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</si>
  <si>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</si>
  <si>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</si>
  <si>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</si>
  <si>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</si>
  <si>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</si>
  <si>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</si>
  <si>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</si>
  <si>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</si>
  <si>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</si>
  <si>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</si>
  <si>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</si>
  <si>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</si>
  <si>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</si>
  <si>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</si>
  <si>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</si>
  <si>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</si>
  <si>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</si>
  <si>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</si>
  <si>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</si>
  <si>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</si>
  <si>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</si>
  <si>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</si>
  <si>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</si>
  <si>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</si>
  <si>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</si>
  <si>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</si>
  <si>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</si>
  <si>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</si>
  <si>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</si>
  <si>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</si>
  <si>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</si>
  <si>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</si>
  <si>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</si>
  <si>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</si>
  <si>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</si>
  <si>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</si>
  <si>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</si>
  <si>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</si>
  <si>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</si>
  <si>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</si>
  <si>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</si>
  <si>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</si>
  <si>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</si>
  <si>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</si>
  <si>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</si>
  <si>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</si>
  <si>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</si>
  <si>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</si>
  <si>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</si>
  <si>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</si>
  <si>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</si>
  <si>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</si>
  <si>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</si>
  <si>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</si>
  <si>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</si>
  <si>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</si>
  <si>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</si>
  <si>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</si>
  <si>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</si>
  <si>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</si>
  <si>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</si>
  <si>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</si>
  <si>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</si>
  <si>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</si>
  <si>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</si>
  <si>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</si>
  <si>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</si>
  <si>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</si>
  <si>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</si>
  <si>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</si>
  <si>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</si>
  <si>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</si>
  <si>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</si>
  <si>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</si>
  <si>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</si>
  <si>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</si>
  <si>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</si>
  <si>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</si>
  <si>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</si>
  <si>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</si>
  <si>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</si>
  <si>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</si>
  <si>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</si>
  <si>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</si>
  <si>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</si>
  <si>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</si>
  <si>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</si>
  <si>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</si>
  <si>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</si>
  <si>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</si>
  <si>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</si>
  <si>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</si>
  <si>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</si>
  <si>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</si>
  <si>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</si>
  <si>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</si>
  <si>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</si>
  <si>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</si>
  <si>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</si>
  <si>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</si>
  <si>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</si>
  <si>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</si>
  <si>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</si>
  <si>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</si>
  <si>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</si>
  <si>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</si>
  <si>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</si>
  <si>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</si>
  <si>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</si>
  <si>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</si>
  <si>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</si>
  <si>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</si>
  <si>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</si>
  <si>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</si>
  <si>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</si>
  <si>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</si>
  <si>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</si>
  <si>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</si>
  <si>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</si>
  <si>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</si>
  <si>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</si>
  <si>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</si>
  <si>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</si>
  <si>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</si>
  <si>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</si>
  <si>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</si>
  <si>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</si>
  <si>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</si>
  <si>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</si>
  <si>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</si>
  <si>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</si>
  <si>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</si>
  <si>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</si>
  <si>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</si>
  <si>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</si>
  <si>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</si>
  <si>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</si>
  <si>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</si>
  <si>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</si>
  <si>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</si>
  <si>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</si>
  <si>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</si>
  <si>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</si>
  <si>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</si>
  <si>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</si>
  <si>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</si>
  <si>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</si>
  <si>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</si>
  <si>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</si>
  <si>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</si>
  <si>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</si>
  <si>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</si>
  <si>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</si>
  <si>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</si>
  <si>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</si>
  <si>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</si>
  <si>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</si>
  <si>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</si>
  <si>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</si>
  <si>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</si>
  <si>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</si>
  <si>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</si>
  <si>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</si>
  <si>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</si>
  <si>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</si>
  <si>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</si>
  <si>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</si>
  <si>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</si>
  <si>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</si>
  <si>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</si>
  <si>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</si>
  <si>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</si>
  <si>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</si>
  <si>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</si>
  <si>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</si>
  <si>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</si>
  <si>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</si>
  <si>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</si>
  <si>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</si>
  <si>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</si>
  <si>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</si>
  <si>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</si>
  <si>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Total</t>
  </si>
  <si>
    <t>RETENCION</t>
  </si>
  <si>
    <t xml:space="preserve"> 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</si>
  <si>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</si>
  <si>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</si>
  <si>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</si>
  <si>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</si>
  <si>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</si>
  <si>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</si>
  <si>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</si>
  <si>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</si>
  <si>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</si>
  <si>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</si>
  <si>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</si>
  <si>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</si>
  <si>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</si>
  <si>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</si>
  <si>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</si>
  <si>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</si>
  <si>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</si>
  <si>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</si>
  <si>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</si>
  <si>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</si>
  <si>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</si>
  <si>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</si>
  <si>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</si>
  <si>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</si>
  <si>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</si>
  <si>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</si>
  <si>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</si>
  <si>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</si>
  <si>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</si>
  <si>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</si>
  <si>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</si>
  <si>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</si>
  <si>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</si>
  <si>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</si>
  <si>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</si>
  <si>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</si>
  <si>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</si>
  <si>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</si>
  <si>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</si>
  <si>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</si>
  <si>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</si>
  <si>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</si>
  <si>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</si>
  <si>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</si>
  <si>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</si>
  <si>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</si>
  <si>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</si>
  <si>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</si>
  <si>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</si>
  <si>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</si>
  <si>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</si>
  <si>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</si>
  <si>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</si>
  <si>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</si>
  <si>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</si>
  <si>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</si>
  <si>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</si>
  <si>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</si>
  <si>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</si>
  <si>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</si>
  <si>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</si>
  <si>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</si>
  <si>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</si>
  <si>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</si>
  <si>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</si>
  <si>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Fizcalización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</si>
  <si>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</si>
  <si>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</si>
  <si>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</si>
  <si>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</si>
  <si>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</si>
  <si>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</si>
  <si>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</si>
  <si>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</si>
  <si>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</si>
  <si>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</si>
  <si>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</si>
  <si>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Hospital Municipal Fantino</t>
  </si>
  <si>
    <t>Licda. Claribel A. Cruz Corcino</t>
  </si>
  <si>
    <t>FANTINO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</si>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</sst>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&quot;RD$&quot;#,##0.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26"/>
      <name val="Times New Roman"/>
      <family val="1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98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50" fillId="0" borderId="0" xfId="1" applyFont="1"/>
    <xf numFmtId="43" fontId="2" fillId="0" borderId="1" xfId="6" applyFont="1" applyBorder="1"/>
    <xf numFmtId="43" fontId="21" fillId="0" borderId="1" xfId="6" applyFont="1" applyBorder="1"/>
    <xf numFmtId="43" fontId="0" fillId="0" borderId="1" xfId="6" applyFont="1" applyBorder="1"/>
    <xf numFmtId="43" fontId="5" fillId="0" borderId="32" xfId="1" applyNumberFormat="1" applyFont="1" applyBorder="1" applyAlignment="1">
      <alignment horizontal="left"/>
    </xf>
    <xf numFmtId="43" fontId="5" fillId="0" borderId="33" xfId="1" applyNumberFormat="1" applyFont="1" applyBorder="1" applyAlignment="1">
      <alignment horizontal="left"/>
    </xf>
    <xf numFmtId="0" fontId="53" fillId="0" borderId="0" xfId="0" applyFont="1"/>
    <xf numFmtId="0" fontId="48" fillId="0" borderId="0" xfId="0" applyFont="1"/>
    <xf numFmtId="0" fontId="51" fillId="0" borderId="0" xfId="0" applyFont="1"/>
    <xf numFmtId="0" fontId="52" fillId="0" borderId="0" xfId="0" applyFont="1"/>
    <xf numFmtId="0" fontId="45" fillId="0" borderId="0" xfId="0" applyFont="1"/>
    <xf numFmtId="0" fontId="55" fillId="0" borderId="30" xfId="0" applyFont="1" applyBorder="1"/>
    <xf numFmtId="166" fontId="56" fillId="0" borderId="31" xfId="0" applyNumberFormat="1" applyFont="1" applyBorder="1"/>
    <xf numFmtId="166" fontId="46" fillId="0" borderId="31" xfId="0" applyNumberFormat="1" applyFont="1" applyBorder="1"/>
    <xf numFmtId="0" fontId="48" fillId="0" borderId="30" xfId="0" applyFont="1" applyBorder="1"/>
    <xf numFmtId="0" fontId="49" fillId="0" borderId="0" xfId="0" applyFont="1"/>
    <xf numFmtId="0" fontId="46" fillId="0" borderId="8" xfId="0" applyFont="1" applyBorder="1"/>
    <xf numFmtId="4" fontId="46" fillId="0" borderId="8" xfId="0" applyNumberFormat="1" applyFont="1" applyBorder="1"/>
    <xf numFmtId="4" fontId="57" fillId="4" borderId="1" xfId="1" applyNumberFormat="1" applyFont="1" applyFill="1" applyBorder="1" applyAlignment="1">
      <alignment horizontal="right" wrapText="1"/>
    </xf>
    <xf numFmtId="166" fontId="46" fillId="0" borderId="0" xfId="0" applyNumberFormat="1" applyFont="1"/>
    <xf numFmtId="0" fontId="48" fillId="0" borderId="8" xfId="0" applyFont="1" applyBorder="1"/>
    <xf numFmtId="0" fontId="45" fillId="0" borderId="0" xfId="0" applyFont="1" applyAlignment="1">
      <alignment horizontal="left"/>
    </xf>
    <xf numFmtId="164" fontId="51" fillId="0" borderId="8" xfId="0" applyNumberFormat="1" applyFont="1" applyBorder="1"/>
    <xf numFmtId="0" fontId="51" fillId="0" borderId="8" xfId="0" applyFont="1" applyBorder="1"/>
    <xf numFmtId="14" fontId="46" fillId="0" borderId="0" xfId="0" applyNumberFormat="1" applyFont="1" applyAlignment="1">
      <alignment horizontal="center"/>
    </xf>
    <xf numFmtId="164" fontId="51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166" fontId="46" fillId="0" borderId="0" xfId="0" applyNumberFormat="1" applyFont="1" applyAlignment="1">
      <alignment horizontal="center"/>
    </xf>
    <xf numFmtId="0" fontId="47" fillId="0" borderId="0" xfId="0" applyFont="1"/>
    <xf numFmtId="0" fontId="47" fillId="0" borderId="0" xfId="0" applyFont="1" applyAlignment="1">
      <alignment horizontal="left"/>
    </xf>
    <xf numFmtId="0" fontId="58" fillId="0" borderId="1" xfId="0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58" fillId="0" borderId="0" xfId="0" applyNumberFormat="1" applyFont="1" applyBorder="1" applyAlignment="1">
      <alignment horizontal="center"/>
    </xf>
    <xf numFmtId="43" fontId="0" fillId="0" borderId="0" xfId="6" applyFont="1"/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46" fillId="0" borderId="0" xfId="0" applyFont="1"/>
    <xf numFmtId="166" fontId="51" fillId="0" borderId="8" xfId="0" applyNumberFormat="1" applyFont="1" applyBorder="1" applyAlignment="1">
      <alignment horizontal="center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</cellXfs>
  <cellStyles count="8">
    <cellStyle name="Millares" xfId="6" builtinId="3"/>
    <cellStyle name="Millares 2" xfId="3"/>
    <cellStyle name="Millares 2 2" xfId="4"/>
    <cellStyle name="Millares 3" xfId="7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G13" sqref="G13"/>
    </sheetView>
  </sheetViews>
  <sheetFormatPr baseColWidth="10" defaultRowHeight="12.75" x14ac:dyDescent="0.2"/>
  <cols>
    <col min="1" max="4" width="3.7109375" style="1" customWidth="1"/>
    <col min="5" max="5" width="4.5703125" style="1" customWidth="1"/>
    <col min="6" max="6" width="38.7109375" style="1" customWidth="1"/>
    <col min="7" max="7" width="17.28515625" style="1" customWidth="1"/>
    <col min="8" max="8" width="15.28515625" style="1" customWidth="1"/>
    <col min="9" max="9" width="18.140625" style="1" customWidth="1"/>
    <col min="10" max="11" width="15.28515625" style="1" customWidth="1"/>
    <col min="12" max="12" width="9.42578125" style="1" customWidth="1"/>
    <col min="13" max="13" width="8.5703125" style="1" hidden="1" customWidth="1"/>
    <col min="14" max="14" width="12.5703125" style="1" customWidth="1"/>
    <col min="15" max="16384" width="11.42578125" style="1"/>
  </cols>
  <sheetData>
    <row r="1" spans="1:15" ht="18" customHeight="1" x14ac:dyDescent="0.5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75"/>
    </row>
    <row r="2" spans="1:15" ht="14.25" customHeight="1" x14ac:dyDescent="0.5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75"/>
    </row>
    <row r="3" spans="1:15" ht="18.75" customHeight="1" x14ac:dyDescent="0.5">
      <c r="A3" s="235" t="s">
        <v>172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75"/>
    </row>
    <row r="4" spans="1:15" ht="13.5" customHeight="1" x14ac:dyDescent="0.25">
      <c r="A4" s="222" t="s">
        <v>507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</row>
    <row r="5" spans="1:15" ht="13.5" customHeight="1" x14ac:dyDescent="0.25">
      <c r="A5" s="223" t="s">
        <v>171</v>
      </c>
      <c r="B5" s="223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</row>
    <row r="6" spans="1:15" ht="15.75" customHeight="1" x14ac:dyDescent="0.25">
      <c r="A6" s="74"/>
      <c r="B6" s="74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5" ht="24.75" customHeight="1" x14ac:dyDescent="0.25">
      <c r="A7" s="72" t="s">
        <v>170</v>
      </c>
      <c r="B7" s="72"/>
      <c r="C7" s="72"/>
      <c r="D7" s="72"/>
      <c r="E7" s="72"/>
      <c r="F7" s="236" t="s">
        <v>521</v>
      </c>
      <c r="G7" s="237"/>
      <c r="H7" s="22" t="s">
        <v>169</v>
      </c>
      <c r="I7" s="68"/>
      <c r="J7" s="68"/>
      <c r="K7" s="68"/>
      <c r="L7" s="68"/>
      <c r="M7" s="70"/>
    </row>
    <row r="8" spans="1:15" ht="19.5" customHeight="1" x14ac:dyDescent="0.25">
      <c r="A8" s="224" t="s">
        <v>168</v>
      </c>
      <c r="B8" s="224"/>
      <c r="C8" s="224"/>
      <c r="D8" s="224"/>
      <c r="E8" s="224"/>
      <c r="F8" s="224"/>
      <c r="G8" s="22" t="s">
        <v>167</v>
      </c>
      <c r="H8" s="238" t="s">
        <v>523</v>
      </c>
      <c r="I8" s="238"/>
      <c r="J8" s="238"/>
      <c r="K8" s="238"/>
      <c r="L8" s="238"/>
      <c r="M8" s="70"/>
    </row>
    <row r="9" spans="1:15" ht="18.75" customHeight="1" x14ac:dyDescent="0.4">
      <c r="A9" s="17" t="s">
        <v>166</v>
      </c>
      <c r="B9" s="17"/>
      <c r="C9" s="22"/>
      <c r="D9" s="238">
        <v>4</v>
      </c>
      <c r="E9" s="238"/>
      <c r="F9" s="240"/>
      <c r="G9" s="239" t="s">
        <v>508</v>
      </c>
      <c r="H9" s="238"/>
      <c r="I9" s="238"/>
      <c r="J9" s="238"/>
      <c r="K9" s="238"/>
      <c r="L9" s="238"/>
      <c r="M9" s="240"/>
    </row>
    <row r="10" spans="1:15" ht="13.5" customHeight="1" x14ac:dyDescent="0.25">
      <c r="A10" s="17" t="s">
        <v>165</v>
      </c>
      <c r="B10" s="17"/>
      <c r="C10" s="17"/>
      <c r="D10" s="17"/>
      <c r="E10" s="17"/>
      <c r="F10" s="71">
        <v>691000</v>
      </c>
      <c r="G10" s="22" t="s">
        <v>164</v>
      </c>
      <c r="H10" s="220">
        <f>K210</f>
        <v>950505.97000000009</v>
      </c>
      <c r="I10" s="220"/>
      <c r="J10" s="220"/>
      <c r="K10" s="220"/>
      <c r="L10" s="220"/>
      <c r="M10" s="70"/>
      <c r="O10" s="181" t="s">
        <v>453</v>
      </c>
    </row>
    <row r="11" spans="1:15" ht="13.5" customHeight="1" x14ac:dyDescent="0.25">
      <c r="A11" s="69" t="s">
        <v>163</v>
      </c>
      <c r="B11" s="68"/>
      <c r="C11" s="68"/>
      <c r="D11" s="68"/>
      <c r="E11" s="68"/>
      <c r="F11" s="20">
        <v>35628103674</v>
      </c>
      <c r="G11" s="67" t="s">
        <v>162</v>
      </c>
      <c r="H11" s="66"/>
      <c r="I11" s="251">
        <v>35639193779</v>
      </c>
      <c r="J11" s="251"/>
      <c r="K11" s="251"/>
      <c r="L11" s="251"/>
      <c r="M11" s="65"/>
    </row>
    <row r="12" spans="1:15" ht="13.5" customHeight="1" x14ac:dyDescent="0.25">
      <c r="A12" s="224" t="s">
        <v>161</v>
      </c>
      <c r="B12" s="224"/>
      <c r="C12" s="224"/>
      <c r="D12" s="224"/>
      <c r="E12" s="224"/>
      <c r="F12" s="224"/>
      <c r="G12" s="224" t="s">
        <v>160</v>
      </c>
      <c r="H12" s="224"/>
      <c r="I12" s="224"/>
      <c r="J12" s="224"/>
      <c r="K12" s="224"/>
      <c r="L12" s="224"/>
      <c r="M12" s="224"/>
    </row>
    <row r="13" spans="1:15" ht="13.5" customHeight="1" x14ac:dyDescent="0.25">
      <c r="A13" s="239" t="s">
        <v>159</v>
      </c>
      <c r="B13" s="238"/>
      <c r="C13" s="238"/>
      <c r="D13" s="238"/>
      <c r="E13" s="238"/>
      <c r="F13" s="240"/>
      <c r="G13" s="17" t="s">
        <v>158</v>
      </c>
      <c r="H13" s="22"/>
      <c r="I13" s="220">
        <f>H10-K95</f>
        <v>948786.21000000008</v>
      </c>
      <c r="J13" s="220"/>
      <c r="K13" s="220"/>
      <c r="L13" s="221"/>
      <c r="M13" s="22"/>
    </row>
    <row r="14" spans="1:15" ht="13.5" customHeight="1" x14ac:dyDescent="0.25">
      <c r="A14" s="225" t="s">
        <v>157</v>
      </c>
      <c r="B14" s="241" t="s">
        <v>153</v>
      </c>
      <c r="C14" s="241" t="s">
        <v>152</v>
      </c>
      <c r="D14" s="241" t="s">
        <v>156</v>
      </c>
      <c r="E14" s="241" t="s">
        <v>150</v>
      </c>
      <c r="F14" s="243" t="s">
        <v>155</v>
      </c>
      <c r="G14" s="244"/>
      <c r="H14" s="247" t="s">
        <v>154</v>
      </c>
      <c r="I14" s="248"/>
      <c r="J14" s="248"/>
      <c r="K14" s="248"/>
      <c r="L14" s="248"/>
      <c r="M14" s="249" t="s">
        <v>149</v>
      </c>
    </row>
    <row r="15" spans="1:15" ht="41.25" customHeight="1" thickBot="1" x14ac:dyDescent="0.3">
      <c r="A15" s="226"/>
      <c r="B15" s="242"/>
      <c r="C15" s="242"/>
      <c r="D15" s="242"/>
      <c r="E15" s="242"/>
      <c r="F15" s="245"/>
      <c r="G15" s="246"/>
      <c r="H15" s="64" t="s">
        <v>153</v>
      </c>
      <c r="I15" s="64" t="s">
        <v>152</v>
      </c>
      <c r="J15" s="64" t="s">
        <v>151</v>
      </c>
      <c r="K15" s="64" t="s">
        <v>150</v>
      </c>
      <c r="L15" s="64" t="s">
        <v>149</v>
      </c>
      <c r="M15" s="250"/>
    </row>
    <row r="16" spans="1:15" ht="13.5" customHeight="1" thickTop="1" x14ac:dyDescent="0.25">
      <c r="A16" s="58">
        <v>2</v>
      </c>
      <c r="B16" s="58">
        <v>2</v>
      </c>
      <c r="C16" s="58"/>
      <c r="D16" s="58"/>
      <c r="E16" s="58"/>
      <c r="F16" s="227" t="s">
        <v>148</v>
      </c>
      <c r="G16" s="228"/>
      <c r="H16" s="56">
        <f>I17+I34+I39+I44+I53+I68+I73+I91+I117</f>
        <v>77689.06</v>
      </c>
      <c r="I16" s="57"/>
      <c r="J16" s="56"/>
      <c r="K16" s="56"/>
      <c r="L16" s="56">
        <f>K16/$J$210</f>
        <v>0</v>
      </c>
      <c r="M16" s="53"/>
    </row>
    <row r="17" spans="1:13" ht="13.5" customHeight="1" x14ac:dyDescent="0.25">
      <c r="A17" s="50">
        <v>2</v>
      </c>
      <c r="B17" s="50">
        <v>2</v>
      </c>
      <c r="C17" s="50">
        <v>1</v>
      </c>
      <c r="D17" s="50"/>
      <c r="E17" s="50"/>
      <c r="F17" s="229" t="s">
        <v>147</v>
      </c>
      <c r="G17" s="230"/>
      <c r="H17" s="49"/>
      <c r="I17" s="49">
        <f>J18+J20+J22+J24+J26+J28+J30+J32</f>
        <v>19269.3</v>
      </c>
      <c r="J17" s="49"/>
      <c r="K17" s="49"/>
      <c r="L17" s="49"/>
      <c r="M17" s="18"/>
    </row>
    <row r="18" spans="1:13" ht="13.5" customHeight="1" x14ac:dyDescent="0.25">
      <c r="A18" s="17">
        <v>2</v>
      </c>
      <c r="B18" s="17">
        <v>2</v>
      </c>
      <c r="C18" s="17">
        <v>1</v>
      </c>
      <c r="D18" s="17">
        <v>1</v>
      </c>
      <c r="E18" s="17"/>
      <c r="F18" s="231" t="s">
        <v>146</v>
      </c>
      <c r="G18" s="232"/>
      <c r="H18" s="41"/>
      <c r="I18" s="41"/>
      <c r="J18" s="41">
        <f>K19</f>
        <v>0</v>
      </c>
      <c r="K18" s="41"/>
      <c r="L18" s="41"/>
      <c r="M18" s="18"/>
    </row>
    <row r="19" spans="1:13" ht="13.5" customHeight="1" x14ac:dyDescent="0.25">
      <c r="A19" s="17">
        <v>2</v>
      </c>
      <c r="B19" s="17">
        <v>2</v>
      </c>
      <c r="C19" s="17">
        <v>1</v>
      </c>
      <c r="D19" s="17">
        <v>1</v>
      </c>
      <c r="E19" s="46" t="s">
        <v>13</v>
      </c>
      <c r="F19" s="231" t="s">
        <v>146</v>
      </c>
      <c r="G19" s="232"/>
      <c r="H19" s="41"/>
      <c r="I19" s="41"/>
      <c r="J19" s="41"/>
      <c r="K19" s="41">
        <f>'CUENTA T FR'!A74</f>
        <v>0</v>
      </c>
      <c r="L19" s="41">
        <f>K19/$J$210</f>
        <v>0</v>
      </c>
      <c r="M19" s="18"/>
    </row>
    <row r="20" spans="1:13" ht="13.5" customHeight="1" x14ac:dyDescent="0.25">
      <c r="A20" s="17">
        <v>2</v>
      </c>
      <c r="B20" s="17">
        <v>2</v>
      </c>
      <c r="C20" s="17">
        <v>1</v>
      </c>
      <c r="D20" s="17">
        <v>2</v>
      </c>
      <c r="E20" s="46"/>
      <c r="F20" s="233" t="s">
        <v>145</v>
      </c>
      <c r="G20" s="234"/>
      <c r="H20" s="41"/>
      <c r="I20" s="41"/>
      <c r="J20" s="41">
        <f>K21</f>
        <v>0</v>
      </c>
      <c r="K20" s="41"/>
      <c r="L20" s="41"/>
      <c r="M20" s="18"/>
    </row>
    <row r="21" spans="1:13" ht="13.5" customHeight="1" x14ac:dyDescent="0.25">
      <c r="A21" s="17">
        <v>2</v>
      </c>
      <c r="B21" s="17">
        <v>2</v>
      </c>
      <c r="C21" s="17">
        <v>1</v>
      </c>
      <c r="D21" s="17">
        <v>2</v>
      </c>
      <c r="E21" s="46" t="s">
        <v>13</v>
      </c>
      <c r="F21" s="233" t="s">
        <v>145</v>
      </c>
      <c r="G21" s="234"/>
      <c r="H21" s="41"/>
      <c r="I21" s="41"/>
      <c r="J21" s="41"/>
      <c r="K21" s="41">
        <f>'CUENTA T FR'!B74</f>
        <v>0</v>
      </c>
      <c r="L21" s="41">
        <f>K21/$J$210</f>
        <v>0</v>
      </c>
      <c r="M21" s="18"/>
    </row>
    <row r="22" spans="1:13" ht="13.5" customHeight="1" x14ac:dyDescent="0.25">
      <c r="A22" s="17">
        <v>2</v>
      </c>
      <c r="B22" s="17">
        <v>2</v>
      </c>
      <c r="C22" s="17">
        <v>1</v>
      </c>
      <c r="D22" s="17">
        <v>3</v>
      </c>
      <c r="E22" s="46"/>
      <c r="F22" s="233" t="s">
        <v>144</v>
      </c>
      <c r="G22" s="234"/>
      <c r="H22" s="41"/>
      <c r="I22" s="41"/>
      <c r="J22" s="41">
        <f>K23</f>
        <v>19269.3</v>
      </c>
      <c r="K22" s="41"/>
      <c r="L22" s="41"/>
      <c r="M22" s="18"/>
    </row>
    <row r="23" spans="1:13" ht="13.5" customHeight="1" x14ac:dyDescent="0.25">
      <c r="A23" s="17">
        <v>2</v>
      </c>
      <c r="B23" s="17">
        <v>2</v>
      </c>
      <c r="C23" s="17">
        <v>1</v>
      </c>
      <c r="D23" s="17">
        <v>3</v>
      </c>
      <c r="E23" s="46" t="s">
        <v>13</v>
      </c>
      <c r="F23" s="233" t="s">
        <v>144</v>
      </c>
      <c r="G23" s="234"/>
      <c r="H23" s="41"/>
      <c r="I23" s="41"/>
      <c r="J23" s="41"/>
      <c r="K23" s="41">
        <f>'CUENTA T FR'!C74</f>
        <v>19269.3</v>
      </c>
      <c r="L23" s="41">
        <f>K23/$J$210</f>
        <v>2.0272676456729671E-2</v>
      </c>
      <c r="M23" s="18"/>
    </row>
    <row r="24" spans="1:13" ht="13.5" customHeight="1" x14ac:dyDescent="0.25">
      <c r="A24" s="17">
        <v>2</v>
      </c>
      <c r="B24" s="17">
        <v>2</v>
      </c>
      <c r="C24" s="17">
        <v>1</v>
      </c>
      <c r="D24" s="17">
        <v>4</v>
      </c>
      <c r="E24" s="46"/>
      <c r="F24" s="231" t="s">
        <v>143</v>
      </c>
      <c r="G24" s="232"/>
      <c r="H24" s="41"/>
      <c r="I24" s="41"/>
      <c r="J24" s="41">
        <f>K25</f>
        <v>0</v>
      </c>
      <c r="K24" s="41"/>
      <c r="L24" s="41"/>
      <c r="M24" s="18"/>
    </row>
    <row r="25" spans="1:13" ht="13.5" customHeight="1" x14ac:dyDescent="0.25">
      <c r="A25" s="17">
        <v>2</v>
      </c>
      <c r="B25" s="17">
        <v>2</v>
      </c>
      <c r="C25" s="17">
        <v>1</v>
      </c>
      <c r="D25" s="17">
        <v>4</v>
      </c>
      <c r="E25" s="46" t="s">
        <v>13</v>
      </c>
      <c r="F25" s="231" t="s">
        <v>143</v>
      </c>
      <c r="G25" s="232"/>
      <c r="H25" s="41"/>
      <c r="I25" s="41"/>
      <c r="J25" s="41"/>
      <c r="K25" s="41">
        <f>'CUENTA T FR'!D74</f>
        <v>0</v>
      </c>
      <c r="L25" s="41">
        <f>K25/$J$210</f>
        <v>0</v>
      </c>
      <c r="M25" s="18"/>
    </row>
    <row r="26" spans="1:13" ht="13.5" customHeight="1" x14ac:dyDescent="0.25">
      <c r="A26" s="17">
        <v>2</v>
      </c>
      <c r="B26" s="17">
        <v>2</v>
      </c>
      <c r="C26" s="17">
        <v>1</v>
      </c>
      <c r="D26" s="17">
        <v>5</v>
      </c>
      <c r="E26" s="46"/>
      <c r="F26" s="233" t="s">
        <v>142</v>
      </c>
      <c r="G26" s="234"/>
      <c r="H26" s="41"/>
      <c r="I26" s="41"/>
      <c r="J26" s="41">
        <f>K27</f>
        <v>0</v>
      </c>
      <c r="K26" s="62"/>
      <c r="L26" s="41"/>
      <c r="M26" s="53"/>
    </row>
    <row r="27" spans="1:13" ht="13.5" customHeight="1" x14ac:dyDescent="0.25">
      <c r="A27" s="17">
        <v>2</v>
      </c>
      <c r="B27" s="17">
        <v>2</v>
      </c>
      <c r="C27" s="17">
        <v>1</v>
      </c>
      <c r="D27" s="17">
        <v>5</v>
      </c>
      <c r="E27" s="46" t="s">
        <v>13</v>
      </c>
      <c r="F27" s="233" t="s">
        <v>142</v>
      </c>
      <c r="G27" s="234"/>
      <c r="H27" s="41"/>
      <c r="I27" s="41"/>
      <c r="J27" s="41"/>
      <c r="K27" s="41">
        <f>'CUENTA T FR'!E74</f>
        <v>0</v>
      </c>
      <c r="L27" s="41">
        <f>K27/$J$210</f>
        <v>0</v>
      </c>
      <c r="M27" s="53"/>
    </row>
    <row r="28" spans="1:13" ht="13.5" customHeight="1" x14ac:dyDescent="0.25">
      <c r="A28" s="17">
        <v>2</v>
      </c>
      <c r="B28" s="17">
        <v>2</v>
      </c>
      <c r="C28" s="17">
        <v>1</v>
      </c>
      <c r="D28" s="17">
        <v>6</v>
      </c>
      <c r="E28" s="46"/>
      <c r="F28" s="233" t="s">
        <v>141</v>
      </c>
      <c r="G28" s="234"/>
      <c r="H28" s="41"/>
      <c r="I28" s="41"/>
      <c r="J28" s="41">
        <f>K29</f>
        <v>0</v>
      </c>
      <c r="K28" s="41"/>
      <c r="L28" s="41"/>
      <c r="M28" s="18"/>
    </row>
    <row r="29" spans="1:13" ht="13.5" customHeight="1" x14ac:dyDescent="0.25">
      <c r="A29" s="17">
        <v>2</v>
      </c>
      <c r="B29" s="17">
        <v>2</v>
      </c>
      <c r="C29" s="17">
        <v>1</v>
      </c>
      <c r="D29" s="17">
        <v>6</v>
      </c>
      <c r="E29" s="46" t="s">
        <v>13</v>
      </c>
      <c r="F29" s="231" t="s">
        <v>140</v>
      </c>
      <c r="G29" s="232"/>
      <c r="H29" s="41"/>
      <c r="I29" s="41"/>
      <c r="J29" s="41"/>
      <c r="K29" s="41">
        <f>'CUENTA T FR'!F74</f>
        <v>0</v>
      </c>
      <c r="L29" s="41">
        <f>K29/$J$210</f>
        <v>0</v>
      </c>
      <c r="M29" s="18"/>
    </row>
    <row r="30" spans="1:13" ht="13.5" customHeight="1" x14ac:dyDescent="0.25">
      <c r="A30" s="17">
        <v>2</v>
      </c>
      <c r="B30" s="17">
        <v>2</v>
      </c>
      <c r="C30" s="17">
        <v>1</v>
      </c>
      <c r="D30" s="17">
        <v>7</v>
      </c>
      <c r="E30" s="46"/>
      <c r="F30" s="231" t="s">
        <v>139</v>
      </c>
      <c r="G30" s="232"/>
      <c r="H30" s="41"/>
      <c r="I30" s="41"/>
      <c r="J30" s="41">
        <f>K31</f>
        <v>0</v>
      </c>
      <c r="K30" s="41"/>
      <c r="L30" s="41"/>
      <c r="M30" s="18"/>
    </row>
    <row r="31" spans="1:13" ht="13.5" customHeight="1" x14ac:dyDescent="0.25">
      <c r="A31" s="17">
        <v>2</v>
      </c>
      <c r="B31" s="17">
        <v>2</v>
      </c>
      <c r="C31" s="17">
        <v>1</v>
      </c>
      <c r="D31" s="17">
        <v>7</v>
      </c>
      <c r="E31" s="46" t="s">
        <v>13</v>
      </c>
      <c r="F31" s="231" t="s">
        <v>139</v>
      </c>
      <c r="G31" s="232"/>
      <c r="H31" s="41"/>
      <c r="I31" s="41"/>
      <c r="J31" s="41"/>
      <c r="K31" s="41">
        <f>'CUENTA T FR'!G74</f>
        <v>0</v>
      </c>
      <c r="L31" s="41">
        <f>K31/$J$210</f>
        <v>0</v>
      </c>
      <c r="M31" s="18"/>
    </row>
    <row r="32" spans="1:13" ht="13.5" customHeight="1" x14ac:dyDescent="0.25">
      <c r="A32" s="17">
        <v>2</v>
      </c>
      <c r="B32" s="17">
        <v>2</v>
      </c>
      <c r="C32" s="17">
        <v>1</v>
      </c>
      <c r="D32" s="17">
        <v>8</v>
      </c>
      <c r="E32" s="46"/>
      <c r="F32" s="233" t="s">
        <v>138</v>
      </c>
      <c r="G32" s="234"/>
      <c r="H32" s="41"/>
      <c r="I32" s="41"/>
      <c r="J32" s="41">
        <f>K33</f>
        <v>0</v>
      </c>
      <c r="K32" s="41"/>
      <c r="L32" s="41"/>
      <c r="M32" s="18"/>
    </row>
    <row r="33" spans="1:13" ht="13.5" customHeight="1" x14ac:dyDescent="0.25">
      <c r="A33" s="17">
        <v>2</v>
      </c>
      <c r="B33" s="17">
        <v>2</v>
      </c>
      <c r="C33" s="17">
        <v>1</v>
      </c>
      <c r="D33" s="17">
        <v>8</v>
      </c>
      <c r="E33" s="46" t="s">
        <v>13</v>
      </c>
      <c r="F33" s="233" t="s">
        <v>138</v>
      </c>
      <c r="G33" s="234"/>
      <c r="H33" s="41"/>
      <c r="I33" s="41"/>
      <c r="J33" s="41"/>
      <c r="K33" s="41">
        <f>'CUENTA T FR'!H74</f>
        <v>0</v>
      </c>
      <c r="L33" s="41">
        <f>K33/$J$210</f>
        <v>0</v>
      </c>
      <c r="M33" s="18"/>
    </row>
    <row r="34" spans="1:13" ht="13.5" customHeight="1" x14ac:dyDescent="0.25">
      <c r="A34" s="50">
        <v>2</v>
      </c>
      <c r="B34" s="50">
        <v>2</v>
      </c>
      <c r="C34" s="50">
        <v>2</v>
      </c>
      <c r="D34" s="50"/>
      <c r="E34" s="50"/>
      <c r="F34" s="229" t="s">
        <v>137</v>
      </c>
      <c r="G34" s="230"/>
      <c r="H34" s="49"/>
      <c r="I34" s="49">
        <f>J35+J37</f>
        <v>0</v>
      </c>
      <c r="J34" s="49"/>
      <c r="K34" s="49"/>
      <c r="L34" s="49"/>
      <c r="M34" s="53"/>
    </row>
    <row r="35" spans="1:13" ht="13.5" customHeight="1" x14ac:dyDescent="0.25">
      <c r="A35" s="17">
        <v>2</v>
      </c>
      <c r="B35" s="17">
        <v>2</v>
      </c>
      <c r="C35" s="17">
        <v>2</v>
      </c>
      <c r="D35" s="17">
        <v>1</v>
      </c>
      <c r="E35" s="46"/>
      <c r="F35" s="233" t="s">
        <v>136</v>
      </c>
      <c r="G35" s="234"/>
      <c r="H35" s="41"/>
      <c r="I35" s="41"/>
      <c r="J35" s="41">
        <f>K36</f>
        <v>0</v>
      </c>
      <c r="K35" s="41"/>
      <c r="L35" s="41"/>
      <c r="M35" s="18"/>
    </row>
    <row r="36" spans="1:13" ht="13.5" customHeight="1" x14ac:dyDescent="0.25">
      <c r="A36" s="17">
        <v>2</v>
      </c>
      <c r="B36" s="17">
        <v>2</v>
      </c>
      <c r="C36" s="17">
        <v>2</v>
      </c>
      <c r="D36" s="17">
        <v>1</v>
      </c>
      <c r="E36" s="46" t="s">
        <v>13</v>
      </c>
      <c r="F36" s="233" t="s">
        <v>136</v>
      </c>
      <c r="G36" s="234"/>
      <c r="H36" s="41"/>
      <c r="I36" s="41"/>
      <c r="J36" s="41"/>
      <c r="K36" s="41">
        <f>'CUENTA T FR'!I74</f>
        <v>0</v>
      </c>
      <c r="L36" s="41">
        <f>K36/$J$210</f>
        <v>0</v>
      </c>
      <c r="M36" s="18"/>
    </row>
    <row r="37" spans="1:13" ht="13.5" customHeight="1" x14ac:dyDescent="0.25">
      <c r="A37" s="17">
        <v>2</v>
      </c>
      <c r="B37" s="17">
        <v>2</v>
      </c>
      <c r="C37" s="17">
        <v>2</v>
      </c>
      <c r="D37" s="17">
        <v>2</v>
      </c>
      <c r="E37" s="46"/>
      <c r="F37" s="233" t="s">
        <v>135</v>
      </c>
      <c r="G37" s="234"/>
      <c r="H37" s="41"/>
      <c r="I37" s="41"/>
      <c r="J37" s="41">
        <f>K38</f>
        <v>0</v>
      </c>
      <c r="K37" s="41"/>
      <c r="L37" s="41"/>
      <c r="M37" s="18"/>
    </row>
    <row r="38" spans="1:13" ht="13.5" customHeight="1" x14ac:dyDescent="0.25">
      <c r="A38" s="17">
        <v>2</v>
      </c>
      <c r="B38" s="17">
        <v>2</v>
      </c>
      <c r="C38" s="17">
        <v>2</v>
      </c>
      <c r="D38" s="17">
        <v>2</v>
      </c>
      <c r="E38" s="46" t="s">
        <v>13</v>
      </c>
      <c r="F38" s="233" t="s">
        <v>135</v>
      </c>
      <c r="G38" s="234"/>
      <c r="H38" s="41"/>
      <c r="I38" s="41"/>
      <c r="J38" s="41"/>
      <c r="K38" s="41">
        <f>'CUENTA T FR'!J74</f>
        <v>0</v>
      </c>
      <c r="L38" s="41">
        <f>K38/$J$210</f>
        <v>0</v>
      </c>
      <c r="M38" s="18"/>
    </row>
    <row r="39" spans="1:13" ht="13.5" customHeight="1" x14ac:dyDescent="0.25">
      <c r="A39" s="50">
        <v>2</v>
      </c>
      <c r="B39" s="50">
        <v>2</v>
      </c>
      <c r="C39" s="50">
        <v>3</v>
      </c>
      <c r="D39" s="50"/>
      <c r="E39" s="50"/>
      <c r="F39" s="229" t="s">
        <v>134</v>
      </c>
      <c r="G39" s="230"/>
      <c r="H39" s="49"/>
      <c r="I39" s="49">
        <f>J40+J42</f>
        <v>56700</v>
      </c>
      <c r="J39" s="49"/>
      <c r="K39" s="49"/>
      <c r="L39" s="49"/>
      <c r="M39" s="18"/>
    </row>
    <row r="40" spans="1:13" ht="13.5" customHeight="1" x14ac:dyDescent="0.25">
      <c r="A40" s="17">
        <v>2</v>
      </c>
      <c r="B40" s="17">
        <v>2</v>
      </c>
      <c r="C40" s="17">
        <v>3</v>
      </c>
      <c r="D40" s="17">
        <v>1</v>
      </c>
      <c r="E40" s="46"/>
      <c r="F40" s="233" t="s">
        <v>133</v>
      </c>
      <c r="G40" s="234"/>
      <c r="H40" s="41"/>
      <c r="I40" s="41"/>
      <c r="J40" s="41">
        <f>K41</f>
        <v>56700</v>
      </c>
      <c r="K40" s="41"/>
      <c r="L40" s="41"/>
      <c r="M40" s="18"/>
    </row>
    <row r="41" spans="1:13" ht="13.5" customHeight="1" x14ac:dyDescent="0.25">
      <c r="A41" s="17">
        <v>2</v>
      </c>
      <c r="B41" s="17">
        <v>2</v>
      </c>
      <c r="C41" s="17">
        <v>3</v>
      </c>
      <c r="D41" s="17">
        <v>1</v>
      </c>
      <c r="E41" s="46" t="s">
        <v>13</v>
      </c>
      <c r="F41" s="233" t="s">
        <v>133</v>
      </c>
      <c r="G41" s="234"/>
      <c r="H41" s="41"/>
      <c r="I41" s="41"/>
      <c r="J41" s="41"/>
      <c r="K41" s="41">
        <f>'CUENTA T FR'!K74</f>
        <v>56700</v>
      </c>
      <c r="L41" s="41">
        <f>K41/$J$210</f>
        <v>5.9652439636965142E-2</v>
      </c>
      <c r="M41" s="18"/>
    </row>
    <row r="42" spans="1:13" ht="13.5" customHeight="1" x14ac:dyDescent="0.25">
      <c r="A42" s="17">
        <v>2</v>
      </c>
      <c r="B42" s="17">
        <v>2</v>
      </c>
      <c r="C42" s="17">
        <v>3</v>
      </c>
      <c r="D42" s="17">
        <v>2</v>
      </c>
      <c r="E42" s="46"/>
      <c r="F42" s="233" t="s">
        <v>132</v>
      </c>
      <c r="G42" s="234"/>
      <c r="H42" s="41"/>
      <c r="I42" s="41"/>
      <c r="J42" s="41">
        <f>K43</f>
        <v>0</v>
      </c>
      <c r="K42" s="62"/>
      <c r="L42" s="41"/>
      <c r="M42" s="18"/>
    </row>
    <row r="43" spans="1:13" ht="13.5" customHeight="1" x14ac:dyDescent="0.25">
      <c r="A43" s="17">
        <v>2</v>
      </c>
      <c r="B43" s="17">
        <v>2</v>
      </c>
      <c r="C43" s="17">
        <v>3</v>
      </c>
      <c r="D43" s="17">
        <v>2</v>
      </c>
      <c r="E43" s="46" t="s">
        <v>13</v>
      </c>
      <c r="F43" s="233" t="s">
        <v>132</v>
      </c>
      <c r="G43" s="234"/>
      <c r="H43" s="41"/>
      <c r="I43" s="41"/>
      <c r="J43" s="41"/>
      <c r="K43" s="41">
        <f>'CUENTA T FR'!L74</f>
        <v>0</v>
      </c>
      <c r="L43" s="41">
        <f>K43/$J$210</f>
        <v>0</v>
      </c>
      <c r="M43" s="18"/>
    </row>
    <row r="44" spans="1:13" ht="13.5" customHeight="1" x14ac:dyDescent="0.25">
      <c r="A44" s="50">
        <v>2</v>
      </c>
      <c r="B44" s="50">
        <v>2</v>
      </c>
      <c r="C44" s="50">
        <v>4</v>
      </c>
      <c r="D44" s="50"/>
      <c r="E44" s="50"/>
      <c r="F44" s="229" t="s">
        <v>131</v>
      </c>
      <c r="G44" s="230"/>
      <c r="H44" s="49"/>
      <c r="I44" s="49">
        <f>J45+J47+J49+J51</f>
        <v>0</v>
      </c>
      <c r="J44" s="49"/>
      <c r="K44" s="49"/>
      <c r="L44" s="49"/>
      <c r="M44" s="18"/>
    </row>
    <row r="45" spans="1:13" ht="13.5" customHeight="1" x14ac:dyDescent="0.25">
      <c r="A45" s="17">
        <v>2</v>
      </c>
      <c r="B45" s="17">
        <v>2</v>
      </c>
      <c r="C45" s="17">
        <v>4</v>
      </c>
      <c r="D45" s="17">
        <v>1</v>
      </c>
      <c r="E45" s="46"/>
      <c r="F45" s="233" t="s">
        <v>130</v>
      </c>
      <c r="G45" s="234"/>
      <c r="H45" s="41"/>
      <c r="I45" s="41"/>
      <c r="J45" s="41">
        <f>K46</f>
        <v>0</v>
      </c>
      <c r="K45" s="41"/>
      <c r="L45" s="41"/>
      <c r="M45" s="18"/>
    </row>
    <row r="46" spans="1:13" ht="13.5" customHeight="1" x14ac:dyDescent="0.25">
      <c r="A46" s="17">
        <v>2</v>
      </c>
      <c r="B46" s="17">
        <v>2</v>
      </c>
      <c r="C46" s="17">
        <v>4</v>
      </c>
      <c r="D46" s="17">
        <v>1</v>
      </c>
      <c r="E46" s="46" t="s">
        <v>13</v>
      </c>
      <c r="F46" s="233" t="s">
        <v>130</v>
      </c>
      <c r="G46" s="234"/>
      <c r="H46" s="41"/>
      <c r="I46" s="41"/>
      <c r="J46" s="41"/>
      <c r="K46" s="41">
        <f>'CUENTA T FR'!M74</f>
        <v>0</v>
      </c>
      <c r="L46" s="41">
        <f>K46/$J$210</f>
        <v>0</v>
      </c>
      <c r="M46" s="18"/>
    </row>
    <row r="47" spans="1:13" ht="13.5" customHeight="1" x14ac:dyDescent="0.25">
      <c r="A47" s="17">
        <v>2</v>
      </c>
      <c r="B47" s="17">
        <v>2</v>
      </c>
      <c r="C47" s="17">
        <v>4</v>
      </c>
      <c r="D47" s="17">
        <v>2</v>
      </c>
      <c r="E47" s="46"/>
      <c r="F47" s="233" t="s">
        <v>129</v>
      </c>
      <c r="G47" s="234"/>
      <c r="H47" s="41"/>
      <c r="I47" s="41"/>
      <c r="J47" s="41">
        <f>K48</f>
        <v>0</v>
      </c>
      <c r="K47" s="41"/>
      <c r="L47" s="41"/>
      <c r="M47" s="18"/>
    </row>
    <row r="48" spans="1:13" ht="13.5" customHeight="1" x14ac:dyDescent="0.25">
      <c r="A48" s="17">
        <v>2</v>
      </c>
      <c r="B48" s="17">
        <v>2</v>
      </c>
      <c r="C48" s="17">
        <v>4</v>
      </c>
      <c r="D48" s="17">
        <v>2</v>
      </c>
      <c r="E48" s="46" t="s">
        <v>13</v>
      </c>
      <c r="F48" s="233" t="s">
        <v>129</v>
      </c>
      <c r="G48" s="234"/>
      <c r="H48" s="41"/>
      <c r="I48" s="41"/>
      <c r="J48" s="41"/>
      <c r="K48" s="41">
        <f>'CUENTA T FR'!N74</f>
        <v>0</v>
      </c>
      <c r="L48" s="41">
        <f>K48/$J$210</f>
        <v>0</v>
      </c>
      <c r="M48" s="18"/>
    </row>
    <row r="49" spans="1:13" ht="13.5" customHeight="1" x14ac:dyDescent="0.25">
      <c r="A49" s="17">
        <v>2</v>
      </c>
      <c r="B49" s="17">
        <v>2</v>
      </c>
      <c r="C49" s="17">
        <v>4</v>
      </c>
      <c r="D49" s="17">
        <v>3</v>
      </c>
      <c r="E49" s="46"/>
      <c r="F49" s="239" t="s">
        <v>128</v>
      </c>
      <c r="G49" s="240"/>
      <c r="H49" s="41"/>
      <c r="I49" s="41"/>
      <c r="J49" s="41">
        <f>K50</f>
        <v>0</v>
      </c>
      <c r="K49" s="41"/>
      <c r="L49" s="41"/>
      <c r="M49" s="18"/>
    </row>
    <row r="50" spans="1:13" ht="13.5" customHeight="1" x14ac:dyDescent="0.25">
      <c r="A50" s="17">
        <v>2</v>
      </c>
      <c r="B50" s="17">
        <v>2</v>
      </c>
      <c r="C50" s="17">
        <v>4</v>
      </c>
      <c r="D50" s="17">
        <v>3</v>
      </c>
      <c r="E50" s="46" t="s">
        <v>13</v>
      </c>
      <c r="F50" s="239" t="s">
        <v>128</v>
      </c>
      <c r="G50" s="240"/>
      <c r="H50" s="41"/>
      <c r="I50" s="41"/>
      <c r="J50" s="41"/>
      <c r="K50" s="41">
        <f>'CUENTA T FR'!O74</f>
        <v>0</v>
      </c>
      <c r="L50" s="41">
        <f>K50/$J$210</f>
        <v>0</v>
      </c>
      <c r="M50" s="18"/>
    </row>
    <row r="51" spans="1:13" ht="13.5" customHeight="1" x14ac:dyDescent="0.25">
      <c r="A51" s="17">
        <v>2</v>
      </c>
      <c r="B51" s="17">
        <v>2</v>
      </c>
      <c r="C51" s="17">
        <v>4</v>
      </c>
      <c r="D51" s="17">
        <v>4</v>
      </c>
      <c r="E51" s="46"/>
      <c r="F51" s="239" t="s">
        <v>127</v>
      </c>
      <c r="G51" s="240"/>
      <c r="H51" s="41"/>
      <c r="I51" s="41"/>
      <c r="J51" s="41">
        <f>K52</f>
        <v>0</v>
      </c>
      <c r="K51" s="41"/>
      <c r="L51" s="41"/>
      <c r="M51" s="18"/>
    </row>
    <row r="52" spans="1:13" ht="13.5" customHeight="1" x14ac:dyDescent="0.25">
      <c r="A52" s="17">
        <v>2</v>
      </c>
      <c r="B52" s="17">
        <v>2</v>
      </c>
      <c r="C52" s="17">
        <v>4</v>
      </c>
      <c r="D52" s="17">
        <v>4</v>
      </c>
      <c r="E52" s="46" t="s">
        <v>13</v>
      </c>
      <c r="F52" s="239" t="s">
        <v>127</v>
      </c>
      <c r="G52" s="240"/>
      <c r="H52" s="41"/>
      <c r="I52" s="41"/>
      <c r="J52" s="41"/>
      <c r="K52" s="41">
        <f>'CUENTA T FR'!P74</f>
        <v>0</v>
      </c>
      <c r="L52" s="41">
        <f>K52/$J$210</f>
        <v>0</v>
      </c>
      <c r="M52" s="18"/>
    </row>
    <row r="53" spans="1:13" ht="13.5" customHeight="1" x14ac:dyDescent="0.25">
      <c r="A53" s="50">
        <v>2</v>
      </c>
      <c r="B53" s="50">
        <v>2</v>
      </c>
      <c r="C53" s="50">
        <v>5</v>
      </c>
      <c r="D53" s="50"/>
      <c r="E53" s="50"/>
      <c r="F53" s="229" t="s">
        <v>126</v>
      </c>
      <c r="G53" s="230"/>
      <c r="H53" s="49"/>
      <c r="I53" s="49">
        <f>J54+J56+J62+J64+J66</f>
        <v>0</v>
      </c>
      <c r="J53" s="49"/>
      <c r="K53" s="49"/>
      <c r="L53" s="49"/>
      <c r="M53" s="18"/>
    </row>
    <row r="54" spans="1:13" ht="13.5" customHeight="1" x14ac:dyDescent="0.25">
      <c r="A54" s="17">
        <v>2</v>
      </c>
      <c r="B54" s="17">
        <v>2</v>
      </c>
      <c r="C54" s="17">
        <v>5</v>
      </c>
      <c r="D54" s="17">
        <v>1</v>
      </c>
      <c r="E54" s="46"/>
      <c r="F54" s="252" t="s">
        <v>125</v>
      </c>
      <c r="G54" s="253"/>
      <c r="H54" s="41"/>
      <c r="I54" s="41"/>
      <c r="J54" s="41">
        <f>K55</f>
        <v>0</v>
      </c>
      <c r="K54" s="41"/>
      <c r="L54" s="41"/>
      <c r="M54" s="18"/>
    </row>
    <row r="55" spans="1:13" ht="13.5" customHeight="1" x14ac:dyDescent="0.25">
      <c r="A55" s="17">
        <v>2</v>
      </c>
      <c r="B55" s="17">
        <v>2</v>
      </c>
      <c r="C55" s="17">
        <v>5</v>
      </c>
      <c r="D55" s="17">
        <v>1</v>
      </c>
      <c r="E55" s="46" t="s">
        <v>13</v>
      </c>
      <c r="F55" s="252" t="s">
        <v>125</v>
      </c>
      <c r="G55" s="253"/>
      <c r="H55" s="41"/>
      <c r="I55" s="41"/>
      <c r="J55" s="41"/>
      <c r="K55" s="41">
        <f>'CUENTA T FR'!Q74</f>
        <v>0</v>
      </c>
      <c r="L55" s="41">
        <f>K55/$J$210</f>
        <v>0</v>
      </c>
      <c r="M55" s="18"/>
    </row>
    <row r="56" spans="1:13" ht="13.5" customHeight="1" x14ac:dyDescent="0.25">
      <c r="A56" s="17">
        <v>2</v>
      </c>
      <c r="B56" s="17">
        <v>2</v>
      </c>
      <c r="C56" s="17">
        <v>5</v>
      </c>
      <c r="D56" s="17">
        <v>3</v>
      </c>
      <c r="E56" s="46"/>
      <c r="F56" s="231" t="s">
        <v>124</v>
      </c>
      <c r="G56" s="232"/>
      <c r="H56" s="41"/>
      <c r="I56" s="41"/>
      <c r="J56" s="41">
        <f>K57+K58+K59+K60+K61</f>
        <v>0</v>
      </c>
      <c r="K56" s="62"/>
      <c r="L56" s="41"/>
      <c r="M56" s="18"/>
    </row>
    <row r="57" spans="1:13" ht="13.5" customHeight="1" x14ac:dyDescent="0.25">
      <c r="A57" s="17">
        <v>2</v>
      </c>
      <c r="B57" s="17">
        <v>2</v>
      </c>
      <c r="C57" s="17">
        <v>5</v>
      </c>
      <c r="D57" s="17">
        <v>3</v>
      </c>
      <c r="E57" s="46" t="s">
        <v>13</v>
      </c>
      <c r="F57" s="233" t="s">
        <v>123</v>
      </c>
      <c r="G57" s="234"/>
      <c r="H57" s="41"/>
      <c r="I57" s="41"/>
      <c r="J57" s="41"/>
      <c r="K57" s="41">
        <f>'CUENTA T FR'!R74</f>
        <v>0</v>
      </c>
      <c r="L57" s="41">
        <f>K57/$J$210</f>
        <v>0</v>
      </c>
      <c r="M57" s="18"/>
    </row>
    <row r="58" spans="1:13" ht="13.5" customHeight="1" x14ac:dyDescent="0.25">
      <c r="A58" s="17">
        <v>2</v>
      </c>
      <c r="B58" s="17">
        <v>2</v>
      </c>
      <c r="C58" s="17">
        <v>5</v>
      </c>
      <c r="D58" s="17">
        <v>3</v>
      </c>
      <c r="E58" s="46" t="s">
        <v>15</v>
      </c>
      <c r="F58" s="233" t="s">
        <v>497</v>
      </c>
      <c r="G58" s="234"/>
      <c r="H58" s="41"/>
      <c r="I58" s="41"/>
      <c r="J58" s="41"/>
      <c r="K58" s="41">
        <f>'CUENTA T FR'!S74</f>
        <v>0</v>
      </c>
      <c r="L58" s="41">
        <f>K58/$J$210</f>
        <v>0</v>
      </c>
      <c r="M58" s="18"/>
    </row>
    <row r="59" spans="1:13" ht="13.5" customHeight="1" x14ac:dyDescent="0.25">
      <c r="A59" s="17">
        <v>2</v>
      </c>
      <c r="B59" s="17">
        <v>2</v>
      </c>
      <c r="C59" s="17">
        <v>5</v>
      </c>
      <c r="D59" s="17">
        <v>3</v>
      </c>
      <c r="E59" s="46" t="s">
        <v>29</v>
      </c>
      <c r="F59" s="233" t="s">
        <v>122</v>
      </c>
      <c r="G59" s="234"/>
      <c r="H59" s="41"/>
      <c r="I59" s="41"/>
      <c r="J59" s="41"/>
      <c r="K59" s="41">
        <f>'CUENTA T FR'!T74</f>
        <v>0</v>
      </c>
      <c r="L59" s="41">
        <f>K59/$J$210</f>
        <v>0</v>
      </c>
      <c r="M59" s="18"/>
    </row>
    <row r="60" spans="1:13" ht="13.5" customHeight="1" x14ac:dyDescent="0.25">
      <c r="A60" s="17">
        <v>2</v>
      </c>
      <c r="B60" s="17">
        <v>2</v>
      </c>
      <c r="C60" s="17">
        <v>5</v>
      </c>
      <c r="D60" s="17">
        <v>3</v>
      </c>
      <c r="E60" s="46" t="s">
        <v>35</v>
      </c>
      <c r="F60" s="231" t="s">
        <v>121</v>
      </c>
      <c r="G60" s="232"/>
      <c r="H60" s="41"/>
      <c r="I60" s="41"/>
      <c r="J60" s="62"/>
      <c r="K60" s="41">
        <f>'CUENTA T FR'!U74</f>
        <v>0</v>
      </c>
      <c r="L60" s="41">
        <f>K60/$J$210</f>
        <v>0</v>
      </c>
      <c r="M60" s="18"/>
    </row>
    <row r="61" spans="1:13" ht="13.5" customHeight="1" x14ac:dyDescent="0.25">
      <c r="A61" s="17">
        <v>2</v>
      </c>
      <c r="B61" s="17">
        <v>2</v>
      </c>
      <c r="C61" s="17">
        <v>5</v>
      </c>
      <c r="D61" s="17">
        <v>3</v>
      </c>
      <c r="E61" s="46" t="s">
        <v>28</v>
      </c>
      <c r="F61" s="233" t="s">
        <v>120</v>
      </c>
      <c r="G61" s="234"/>
      <c r="H61" s="41"/>
      <c r="I61" s="41"/>
      <c r="J61" s="41"/>
      <c r="K61" s="41">
        <f>'CUENTA T FR'!V74</f>
        <v>0</v>
      </c>
      <c r="L61" s="41">
        <f>K61/$J$210</f>
        <v>0</v>
      </c>
      <c r="M61" s="18"/>
    </row>
    <row r="62" spans="1:13" ht="13.5" customHeight="1" x14ac:dyDescent="0.25">
      <c r="A62" s="17">
        <v>2</v>
      </c>
      <c r="B62" s="17">
        <v>2</v>
      </c>
      <c r="C62" s="17">
        <v>5</v>
      </c>
      <c r="D62" s="17">
        <v>4</v>
      </c>
      <c r="E62" s="46"/>
      <c r="F62" s="45" t="s">
        <v>119</v>
      </c>
      <c r="G62" s="44"/>
      <c r="H62" s="41"/>
      <c r="I62" s="41"/>
      <c r="J62" s="41">
        <f>K63</f>
        <v>0</v>
      </c>
      <c r="K62" s="41"/>
      <c r="L62" s="41"/>
      <c r="M62" s="18"/>
    </row>
    <row r="63" spans="1:13" ht="13.5" customHeight="1" x14ac:dyDescent="0.25">
      <c r="A63" s="17">
        <v>2</v>
      </c>
      <c r="B63" s="17">
        <v>2</v>
      </c>
      <c r="C63" s="17">
        <v>5</v>
      </c>
      <c r="D63" s="17">
        <v>4</v>
      </c>
      <c r="E63" s="46" t="s">
        <v>13</v>
      </c>
      <c r="F63" s="45" t="s">
        <v>119</v>
      </c>
      <c r="G63" s="44"/>
      <c r="H63" s="41"/>
      <c r="I63" s="41"/>
      <c r="J63" s="41"/>
      <c r="K63" s="41">
        <f>'CUENTA T FR'!W74</f>
        <v>0</v>
      </c>
      <c r="L63" s="41">
        <f>K63/$J$210</f>
        <v>0</v>
      </c>
      <c r="M63" s="18"/>
    </row>
    <row r="64" spans="1:13" ht="13.5" customHeight="1" x14ac:dyDescent="0.25">
      <c r="A64" s="17">
        <v>2</v>
      </c>
      <c r="B64" s="17">
        <v>2</v>
      </c>
      <c r="C64" s="17">
        <v>5</v>
      </c>
      <c r="D64" s="17">
        <v>8</v>
      </c>
      <c r="E64" s="46"/>
      <c r="F64" s="233" t="s">
        <v>118</v>
      </c>
      <c r="G64" s="234"/>
      <c r="H64" s="41"/>
      <c r="I64" s="41"/>
      <c r="J64" s="41">
        <f>K65</f>
        <v>0</v>
      </c>
      <c r="K64" s="41"/>
      <c r="L64" s="41"/>
      <c r="M64" s="18"/>
    </row>
    <row r="65" spans="1:15" ht="13.5" customHeight="1" x14ac:dyDescent="0.25">
      <c r="A65" s="17">
        <v>2</v>
      </c>
      <c r="B65" s="17">
        <v>2</v>
      </c>
      <c r="C65" s="17">
        <v>5</v>
      </c>
      <c r="D65" s="17">
        <v>8</v>
      </c>
      <c r="E65" s="46" t="s">
        <v>13</v>
      </c>
      <c r="F65" s="233" t="s">
        <v>118</v>
      </c>
      <c r="G65" s="234"/>
      <c r="H65" s="41"/>
      <c r="I65" s="41"/>
      <c r="J65" s="41"/>
      <c r="K65" s="41">
        <f>'CUENTA T FR'!X74</f>
        <v>0</v>
      </c>
      <c r="L65" s="41">
        <f>K65/$J$210</f>
        <v>0</v>
      </c>
      <c r="M65" s="18"/>
    </row>
    <row r="66" spans="1:15" ht="13.5" customHeight="1" x14ac:dyDescent="0.25">
      <c r="A66" s="17">
        <v>2</v>
      </c>
      <c r="B66" s="17">
        <v>2</v>
      </c>
      <c r="C66" s="17">
        <v>5</v>
      </c>
      <c r="D66" s="17">
        <v>9</v>
      </c>
      <c r="E66" s="46"/>
      <c r="F66" s="45" t="s">
        <v>469</v>
      </c>
      <c r="G66" s="44"/>
      <c r="H66" s="41"/>
      <c r="I66" s="41"/>
      <c r="J66" s="41">
        <f>+K67</f>
        <v>0</v>
      </c>
      <c r="K66" s="41"/>
      <c r="L66" s="41"/>
      <c r="M66" s="18"/>
    </row>
    <row r="67" spans="1:15" ht="13.5" customHeight="1" x14ac:dyDescent="0.25">
      <c r="A67" s="17">
        <v>2</v>
      </c>
      <c r="B67" s="17">
        <v>2</v>
      </c>
      <c r="C67" s="17">
        <v>5</v>
      </c>
      <c r="D67" s="17">
        <v>9</v>
      </c>
      <c r="E67" s="46" t="s">
        <v>13</v>
      </c>
      <c r="F67" s="45" t="s">
        <v>470</v>
      </c>
      <c r="G67" s="44"/>
      <c r="H67" s="41"/>
      <c r="I67" s="41"/>
      <c r="J67" s="41"/>
      <c r="K67" s="41">
        <f>'CUENTA T FR'!Y74</f>
        <v>0</v>
      </c>
      <c r="L67" s="41">
        <f>K67/$J$210</f>
        <v>0</v>
      </c>
      <c r="M67" s="18"/>
    </row>
    <row r="68" spans="1:15" ht="13.5" customHeight="1" x14ac:dyDescent="0.25">
      <c r="A68" s="50">
        <v>2</v>
      </c>
      <c r="B68" s="50">
        <v>2</v>
      </c>
      <c r="C68" s="50">
        <v>6</v>
      </c>
      <c r="D68" s="50"/>
      <c r="E68" s="50"/>
      <c r="F68" s="229" t="s">
        <v>117</v>
      </c>
      <c r="G68" s="230"/>
      <c r="H68" s="49"/>
      <c r="I68" s="49">
        <f>J69+J71</f>
        <v>0</v>
      </c>
      <c r="J68" s="49"/>
      <c r="K68" s="49"/>
      <c r="L68" s="49"/>
      <c r="M68" s="18"/>
    </row>
    <row r="69" spans="1:15" ht="13.5" customHeight="1" x14ac:dyDescent="0.25">
      <c r="A69" s="17">
        <v>2</v>
      </c>
      <c r="B69" s="17">
        <v>2</v>
      </c>
      <c r="C69" s="17">
        <v>6</v>
      </c>
      <c r="D69" s="17">
        <v>1</v>
      </c>
      <c r="E69" s="46"/>
      <c r="F69" s="231" t="s">
        <v>116</v>
      </c>
      <c r="G69" s="232"/>
      <c r="H69" s="41"/>
      <c r="I69" s="41"/>
      <c r="J69" s="41">
        <f>K70</f>
        <v>0</v>
      </c>
      <c r="K69" s="41"/>
      <c r="L69" s="41"/>
      <c r="M69" s="18"/>
    </row>
    <row r="70" spans="1:15" ht="13.5" customHeight="1" x14ac:dyDescent="0.25">
      <c r="A70" s="17">
        <v>2</v>
      </c>
      <c r="B70" s="17">
        <v>2</v>
      </c>
      <c r="C70" s="17">
        <v>6</v>
      </c>
      <c r="D70" s="17">
        <v>1</v>
      </c>
      <c r="E70" s="46" t="s">
        <v>13</v>
      </c>
      <c r="F70" s="231" t="s">
        <v>116</v>
      </c>
      <c r="G70" s="232"/>
      <c r="H70" s="41"/>
      <c r="I70" s="41"/>
      <c r="J70" s="41"/>
      <c r="K70" s="41">
        <f>'CUENTA T FR'!Z74</f>
        <v>0</v>
      </c>
      <c r="L70" s="41">
        <f>K70/$J$210</f>
        <v>0</v>
      </c>
      <c r="M70" s="18"/>
    </row>
    <row r="71" spans="1:15" ht="13.5" customHeight="1" x14ac:dyDescent="0.25">
      <c r="A71" s="17">
        <v>2</v>
      </c>
      <c r="B71" s="17">
        <v>2</v>
      </c>
      <c r="C71" s="17">
        <v>6</v>
      </c>
      <c r="D71" s="17">
        <v>2</v>
      </c>
      <c r="E71" s="46"/>
      <c r="F71" s="231" t="s">
        <v>115</v>
      </c>
      <c r="G71" s="232"/>
      <c r="H71" s="41"/>
      <c r="I71" s="41"/>
      <c r="J71" s="41">
        <f>K72</f>
        <v>0</v>
      </c>
      <c r="K71" s="41"/>
      <c r="L71" s="41"/>
      <c r="M71" s="18"/>
    </row>
    <row r="72" spans="1:15" ht="13.5" customHeight="1" x14ac:dyDescent="0.25">
      <c r="A72" s="17">
        <v>2</v>
      </c>
      <c r="B72" s="17">
        <v>2</v>
      </c>
      <c r="C72" s="17">
        <v>6</v>
      </c>
      <c r="D72" s="17">
        <v>2</v>
      </c>
      <c r="E72" s="46" t="s">
        <v>13</v>
      </c>
      <c r="F72" s="231" t="s">
        <v>115</v>
      </c>
      <c r="G72" s="232"/>
      <c r="H72" s="41"/>
      <c r="I72" s="41"/>
      <c r="J72" s="41"/>
      <c r="K72" s="41">
        <f>'CUENTA T FR'!AA74</f>
        <v>0</v>
      </c>
      <c r="L72" s="41">
        <f>K72/$J$210</f>
        <v>0</v>
      </c>
      <c r="M72" s="18"/>
    </row>
    <row r="73" spans="1:15" ht="13.5" customHeight="1" x14ac:dyDescent="0.25">
      <c r="A73" s="50">
        <v>2</v>
      </c>
      <c r="B73" s="50">
        <v>2</v>
      </c>
      <c r="C73" s="50">
        <v>7</v>
      </c>
      <c r="D73" s="50"/>
      <c r="E73" s="50"/>
      <c r="F73" s="229" t="s">
        <v>114</v>
      </c>
      <c r="G73" s="230"/>
      <c r="H73" s="49"/>
      <c r="I73" s="49">
        <f>J74+J80+J89</f>
        <v>0</v>
      </c>
      <c r="J73" s="49"/>
      <c r="K73" s="49"/>
      <c r="L73" s="49"/>
      <c r="M73" s="18"/>
    </row>
    <row r="74" spans="1:15" ht="13.5" customHeight="1" x14ac:dyDescent="0.25">
      <c r="A74" s="17">
        <v>2</v>
      </c>
      <c r="B74" s="17">
        <v>2</v>
      </c>
      <c r="C74" s="17">
        <v>7</v>
      </c>
      <c r="D74" s="17">
        <v>1</v>
      </c>
      <c r="E74" s="46"/>
      <c r="F74" s="239" t="s">
        <v>498</v>
      </c>
      <c r="G74" s="240"/>
      <c r="H74" s="41"/>
      <c r="I74" s="41"/>
      <c r="J74" s="41">
        <f>K75+K76+K77+K78+K79</f>
        <v>0</v>
      </c>
      <c r="K74" s="41"/>
      <c r="L74" s="41"/>
      <c r="M74" s="18"/>
    </row>
    <row r="75" spans="1:15" ht="13.5" customHeight="1" x14ac:dyDescent="0.25">
      <c r="A75" s="17">
        <v>2</v>
      </c>
      <c r="B75" s="17">
        <v>2</v>
      </c>
      <c r="C75" s="17">
        <v>7</v>
      </c>
      <c r="D75" s="17">
        <v>1</v>
      </c>
      <c r="E75" s="46" t="s">
        <v>13</v>
      </c>
      <c r="F75" s="233" t="s">
        <v>113</v>
      </c>
      <c r="G75" s="234"/>
      <c r="H75" s="41"/>
      <c r="I75" s="41"/>
      <c r="J75" s="41"/>
      <c r="K75" s="41">
        <f>'CUENTA T FR'!AB74</f>
        <v>0</v>
      </c>
      <c r="L75" s="41">
        <f>K75/$J$210</f>
        <v>0</v>
      </c>
      <c r="M75" s="18"/>
    </row>
    <row r="76" spans="1:15" ht="13.5" customHeight="1" x14ac:dyDescent="0.25">
      <c r="A76" s="17">
        <v>2</v>
      </c>
      <c r="B76" s="17">
        <v>2</v>
      </c>
      <c r="C76" s="17">
        <v>7</v>
      </c>
      <c r="D76" s="17">
        <v>1</v>
      </c>
      <c r="E76" s="46" t="s">
        <v>29</v>
      </c>
      <c r="F76" s="45" t="s">
        <v>471</v>
      </c>
      <c r="G76" s="44"/>
      <c r="H76" s="41"/>
      <c r="I76" s="41"/>
      <c r="J76" s="41"/>
      <c r="K76" s="41">
        <f>'CUENTA T FR'!AC74</f>
        <v>0</v>
      </c>
      <c r="L76" s="41">
        <f>K76/$J$210</f>
        <v>0</v>
      </c>
      <c r="M76" s="18"/>
    </row>
    <row r="77" spans="1:15" ht="13.5" customHeight="1" x14ac:dyDescent="0.25">
      <c r="A77" s="17">
        <v>2</v>
      </c>
      <c r="B77" s="17">
        <v>2</v>
      </c>
      <c r="C77" s="17">
        <v>7</v>
      </c>
      <c r="D77" s="17">
        <v>1</v>
      </c>
      <c r="E77" s="46" t="s">
        <v>26</v>
      </c>
      <c r="F77" s="233" t="s">
        <v>111</v>
      </c>
      <c r="G77" s="234"/>
      <c r="H77" s="41"/>
      <c r="I77" s="41"/>
      <c r="J77" s="41"/>
      <c r="K77" s="41">
        <f>'CUENTA T FR'!AD74</f>
        <v>0</v>
      </c>
      <c r="L77" s="41">
        <f>K77/$J$210</f>
        <v>0</v>
      </c>
      <c r="M77" s="18"/>
    </row>
    <row r="78" spans="1:15" ht="13.5" customHeight="1" x14ac:dyDescent="0.25">
      <c r="A78" s="17">
        <v>2</v>
      </c>
      <c r="B78" s="17">
        <v>2</v>
      </c>
      <c r="C78" s="17">
        <v>7</v>
      </c>
      <c r="D78" s="17">
        <v>1</v>
      </c>
      <c r="E78" s="46" t="s">
        <v>41</v>
      </c>
      <c r="F78" s="233" t="s">
        <v>472</v>
      </c>
      <c r="G78" s="234"/>
      <c r="H78" s="41"/>
      <c r="I78" s="41"/>
      <c r="J78" s="41"/>
      <c r="K78" s="41">
        <f>'CUENTA T FR'!AE74</f>
        <v>0</v>
      </c>
      <c r="L78" s="41">
        <f>K78/$J$210</f>
        <v>0</v>
      </c>
      <c r="M78" s="18"/>
    </row>
    <row r="79" spans="1:15" ht="13.5" customHeight="1" x14ac:dyDescent="0.25">
      <c r="A79" s="17">
        <v>2</v>
      </c>
      <c r="B79" s="17">
        <v>2</v>
      </c>
      <c r="C79" s="17">
        <v>7</v>
      </c>
      <c r="D79" s="17">
        <v>1</v>
      </c>
      <c r="E79" s="46" t="s">
        <v>452</v>
      </c>
      <c r="F79" s="233" t="s">
        <v>109</v>
      </c>
      <c r="G79" s="234"/>
      <c r="H79" s="41"/>
      <c r="I79" s="41"/>
      <c r="J79" s="41"/>
      <c r="K79" s="41">
        <f>+'CUENTA T FR'!AF74</f>
        <v>0</v>
      </c>
      <c r="L79" s="41">
        <f>K79/$J$210</f>
        <v>0</v>
      </c>
      <c r="M79" s="18"/>
      <c r="O79" s="63">
        <f>+I73+J100+K150+K152+K154+K156+I159+K185+K186+K191+J204</f>
        <v>0</v>
      </c>
    </row>
    <row r="80" spans="1:15" ht="13.5" customHeight="1" x14ac:dyDescent="0.25">
      <c r="A80" s="17">
        <v>2</v>
      </c>
      <c r="B80" s="17">
        <v>2</v>
      </c>
      <c r="C80" s="17">
        <v>7</v>
      </c>
      <c r="D80" s="17">
        <v>2</v>
      </c>
      <c r="E80" s="46"/>
      <c r="F80" s="233" t="s">
        <v>108</v>
      </c>
      <c r="G80" s="234"/>
      <c r="H80" s="41"/>
      <c r="I80" s="41"/>
      <c r="J80" s="41">
        <f>K81+K82+K83+K84+K85+K87+K86+K88</f>
        <v>0</v>
      </c>
      <c r="K80" s="41"/>
      <c r="L80" s="41"/>
      <c r="M80" s="18"/>
    </row>
    <row r="81" spans="1:13" ht="13.5" customHeight="1" x14ac:dyDescent="0.25">
      <c r="A81" s="17">
        <v>2</v>
      </c>
      <c r="B81" s="17">
        <v>2</v>
      </c>
      <c r="C81" s="17">
        <v>7</v>
      </c>
      <c r="D81" s="17">
        <v>2</v>
      </c>
      <c r="E81" s="46" t="s">
        <v>13</v>
      </c>
      <c r="F81" s="45" t="s">
        <v>499</v>
      </c>
      <c r="G81" s="44"/>
      <c r="H81" s="41"/>
      <c r="I81" s="41"/>
      <c r="J81" s="41"/>
      <c r="K81" s="41">
        <f>'CUENTA T FR'!AG74</f>
        <v>0</v>
      </c>
      <c r="L81" s="41">
        <f t="shared" ref="L81:L90" si="0">K81/$J$210</f>
        <v>0</v>
      </c>
      <c r="M81" s="18"/>
    </row>
    <row r="82" spans="1:13" ht="13.5" customHeight="1" x14ac:dyDescent="0.25">
      <c r="A82" s="17">
        <v>2</v>
      </c>
      <c r="B82" s="17">
        <v>2</v>
      </c>
      <c r="C82" s="17">
        <v>7</v>
      </c>
      <c r="D82" s="17">
        <v>2</v>
      </c>
      <c r="E82" s="46" t="s">
        <v>15</v>
      </c>
      <c r="F82" s="239" t="s">
        <v>475</v>
      </c>
      <c r="G82" s="240"/>
      <c r="H82" s="41"/>
      <c r="I82" s="41"/>
      <c r="J82" s="62"/>
      <c r="K82" s="41">
        <f>'CUENTA T FR'!AH74</f>
        <v>0</v>
      </c>
      <c r="L82" s="41">
        <f t="shared" si="0"/>
        <v>0</v>
      </c>
      <c r="M82" s="18"/>
    </row>
    <row r="83" spans="1:13" ht="13.5" customHeight="1" x14ac:dyDescent="0.25">
      <c r="A83" s="17">
        <v>2</v>
      </c>
      <c r="B83" s="17">
        <v>2</v>
      </c>
      <c r="C83" s="17">
        <v>7</v>
      </c>
      <c r="D83" s="17">
        <v>2</v>
      </c>
      <c r="E83" s="46" t="s">
        <v>35</v>
      </c>
      <c r="F83" s="239" t="s">
        <v>107</v>
      </c>
      <c r="G83" s="240"/>
      <c r="H83" s="41"/>
      <c r="I83" s="41"/>
      <c r="J83" s="41"/>
      <c r="K83" s="41">
        <f>'CUENTA T FR'!AI74</f>
        <v>0</v>
      </c>
      <c r="L83" s="41">
        <f t="shared" si="0"/>
        <v>0</v>
      </c>
      <c r="M83" s="18"/>
    </row>
    <row r="84" spans="1:13" ht="13.5" customHeight="1" x14ac:dyDescent="0.25">
      <c r="A84" s="17">
        <v>2</v>
      </c>
      <c r="B84" s="17">
        <v>2</v>
      </c>
      <c r="C84" s="17">
        <v>7</v>
      </c>
      <c r="D84" s="17">
        <v>2</v>
      </c>
      <c r="E84" s="46" t="s">
        <v>28</v>
      </c>
      <c r="F84" s="239" t="s">
        <v>106</v>
      </c>
      <c r="G84" s="240"/>
      <c r="H84" s="41"/>
      <c r="I84" s="41"/>
      <c r="J84" s="62"/>
      <c r="K84" s="41">
        <f>'CUENTA T FR'!AJ74</f>
        <v>0</v>
      </c>
      <c r="L84" s="41">
        <f t="shared" si="0"/>
        <v>0</v>
      </c>
      <c r="M84" s="18"/>
    </row>
    <row r="85" spans="1:13" ht="13.5" customHeight="1" x14ac:dyDescent="0.25">
      <c r="A85" s="17">
        <v>2</v>
      </c>
      <c r="B85" s="17">
        <v>2</v>
      </c>
      <c r="C85" s="17">
        <v>7</v>
      </c>
      <c r="D85" s="17">
        <v>2</v>
      </c>
      <c r="E85" s="46" t="s">
        <v>26</v>
      </c>
      <c r="F85" s="239" t="s">
        <v>105</v>
      </c>
      <c r="G85" s="240"/>
      <c r="H85" s="41"/>
      <c r="I85" s="41"/>
      <c r="J85" s="41"/>
      <c r="K85" s="41">
        <f>'CUENTA T FR'!AK74</f>
        <v>0</v>
      </c>
      <c r="L85" s="41">
        <f t="shared" si="0"/>
        <v>0</v>
      </c>
      <c r="M85" s="18"/>
    </row>
    <row r="86" spans="1:13" ht="13.5" customHeight="1" x14ac:dyDescent="0.25">
      <c r="A86" s="17">
        <v>2</v>
      </c>
      <c r="B86" s="17">
        <v>2</v>
      </c>
      <c r="C86" s="17">
        <v>7</v>
      </c>
      <c r="D86" s="17">
        <v>2</v>
      </c>
      <c r="E86" s="46" t="s">
        <v>41</v>
      </c>
      <c r="F86" s="239" t="s">
        <v>500</v>
      </c>
      <c r="G86" s="240"/>
      <c r="H86" s="41"/>
      <c r="I86" s="41"/>
      <c r="J86" s="41"/>
      <c r="K86" s="41">
        <f>'CUENTA T FR'!AL74</f>
        <v>0</v>
      </c>
      <c r="L86" s="41">
        <f t="shared" si="0"/>
        <v>0</v>
      </c>
      <c r="M86" s="18"/>
    </row>
    <row r="87" spans="1:13" ht="13.5" customHeight="1" x14ac:dyDescent="0.25">
      <c r="A87" s="17">
        <v>2</v>
      </c>
      <c r="B87" s="17">
        <v>2</v>
      </c>
      <c r="C87" s="17">
        <v>7</v>
      </c>
      <c r="D87" s="17">
        <v>2</v>
      </c>
      <c r="E87" s="46" t="s">
        <v>104</v>
      </c>
      <c r="F87" s="239" t="s">
        <v>501</v>
      </c>
      <c r="G87" s="240"/>
      <c r="H87" s="41"/>
      <c r="I87" s="41"/>
      <c r="J87" s="41"/>
      <c r="K87" s="41">
        <f>'CUENTA T FR'!AM74</f>
        <v>0</v>
      </c>
      <c r="L87" s="41">
        <f t="shared" si="0"/>
        <v>0</v>
      </c>
      <c r="M87" s="18"/>
    </row>
    <row r="88" spans="1:13" ht="13.5" customHeight="1" x14ac:dyDescent="0.25">
      <c r="A88" s="17">
        <v>2</v>
      </c>
      <c r="B88" s="17">
        <v>2</v>
      </c>
      <c r="C88" s="17">
        <v>7</v>
      </c>
      <c r="D88" s="17">
        <v>2</v>
      </c>
      <c r="E88" s="46" t="s">
        <v>452</v>
      </c>
      <c r="F88" s="239" t="s">
        <v>502</v>
      </c>
      <c r="G88" s="240"/>
      <c r="H88" s="41"/>
      <c r="I88" s="41"/>
      <c r="J88" s="41"/>
      <c r="K88" s="41">
        <f>+'CUENTA T FR'!AN74</f>
        <v>0</v>
      </c>
      <c r="L88" s="41">
        <f t="shared" si="0"/>
        <v>0</v>
      </c>
      <c r="M88" s="18"/>
    </row>
    <row r="89" spans="1:13" ht="13.5" customHeight="1" x14ac:dyDescent="0.25">
      <c r="A89" s="17">
        <v>2</v>
      </c>
      <c r="B89" s="17">
        <v>2</v>
      </c>
      <c r="C89" s="17">
        <v>7</v>
      </c>
      <c r="D89" s="17">
        <v>3</v>
      </c>
      <c r="E89" s="46"/>
      <c r="F89" s="52" t="s">
        <v>503</v>
      </c>
      <c r="G89" s="20"/>
      <c r="H89" s="41"/>
      <c r="I89" s="41"/>
      <c r="J89" s="41">
        <f>K90</f>
        <v>0</v>
      </c>
      <c r="K89" s="41"/>
      <c r="L89" s="41"/>
      <c r="M89" s="18"/>
    </row>
    <row r="90" spans="1:13" ht="13.5" customHeight="1" x14ac:dyDescent="0.25">
      <c r="A90" s="17">
        <v>2</v>
      </c>
      <c r="B90" s="17">
        <v>2</v>
      </c>
      <c r="C90" s="17">
        <v>7</v>
      </c>
      <c r="D90" s="17">
        <v>3</v>
      </c>
      <c r="E90" s="46" t="s">
        <v>13</v>
      </c>
      <c r="F90" s="52" t="s">
        <v>503</v>
      </c>
      <c r="G90" s="20"/>
      <c r="H90" s="41"/>
      <c r="I90" s="41"/>
      <c r="J90" s="41"/>
      <c r="K90" s="41">
        <f>'CUENTA T FR'!AO74</f>
        <v>0</v>
      </c>
      <c r="L90" s="41">
        <f t="shared" si="0"/>
        <v>0</v>
      </c>
      <c r="M90" s="18"/>
    </row>
    <row r="91" spans="1:13" ht="13.5" customHeight="1" x14ac:dyDescent="0.25">
      <c r="A91" s="50">
        <v>2</v>
      </c>
      <c r="B91" s="50">
        <v>2</v>
      </c>
      <c r="C91" s="50">
        <v>8</v>
      </c>
      <c r="D91" s="50"/>
      <c r="E91" s="50"/>
      <c r="F91" s="229" t="s">
        <v>103</v>
      </c>
      <c r="G91" s="230"/>
      <c r="H91" s="49"/>
      <c r="I91" s="49">
        <f>J92+J94+J96+J98+J100+J104+J107+J113</f>
        <v>1719.76</v>
      </c>
      <c r="J91" s="49"/>
      <c r="K91" s="49"/>
      <c r="L91" s="49"/>
      <c r="M91" s="18"/>
    </row>
    <row r="92" spans="1:13" ht="13.5" customHeight="1" x14ac:dyDescent="0.25">
      <c r="A92" s="17">
        <v>2</v>
      </c>
      <c r="B92" s="17">
        <v>2</v>
      </c>
      <c r="C92" s="17">
        <v>8</v>
      </c>
      <c r="D92" s="17">
        <v>1</v>
      </c>
      <c r="E92" s="46"/>
      <c r="F92" s="233" t="s">
        <v>102</v>
      </c>
      <c r="G92" s="234"/>
      <c r="H92" s="41"/>
      <c r="I92" s="41"/>
      <c r="J92" s="41">
        <f>K93</f>
        <v>0</v>
      </c>
      <c r="K92" s="41"/>
      <c r="L92" s="41"/>
      <c r="M92" s="18"/>
    </row>
    <row r="93" spans="1:13" ht="13.5" customHeight="1" x14ac:dyDescent="0.25">
      <c r="A93" s="17">
        <v>2</v>
      </c>
      <c r="B93" s="17">
        <v>2</v>
      </c>
      <c r="C93" s="17">
        <v>8</v>
      </c>
      <c r="D93" s="17">
        <v>1</v>
      </c>
      <c r="E93" s="46" t="s">
        <v>13</v>
      </c>
      <c r="F93" s="233" t="s">
        <v>102</v>
      </c>
      <c r="G93" s="234"/>
      <c r="H93" s="41"/>
      <c r="I93" s="41"/>
      <c r="J93" s="41"/>
      <c r="K93" s="41">
        <f>'CUENTA T FR'!AP74</f>
        <v>0</v>
      </c>
      <c r="L93" s="41">
        <f>K93/$J$210</f>
        <v>0</v>
      </c>
      <c r="M93" s="18"/>
    </row>
    <row r="94" spans="1:13" ht="13.5" customHeight="1" x14ac:dyDescent="0.25">
      <c r="A94" s="17">
        <v>2</v>
      </c>
      <c r="B94" s="17">
        <v>2</v>
      </c>
      <c r="C94" s="17">
        <v>8</v>
      </c>
      <c r="D94" s="17">
        <v>2</v>
      </c>
      <c r="E94" s="46"/>
      <c r="F94" s="233" t="s">
        <v>101</v>
      </c>
      <c r="G94" s="234"/>
      <c r="H94" s="41"/>
      <c r="I94" s="41"/>
      <c r="J94" s="41">
        <f>K95</f>
        <v>1719.76</v>
      </c>
      <c r="K94" s="41"/>
      <c r="L94" s="41"/>
      <c r="M94" s="18"/>
    </row>
    <row r="95" spans="1:13" ht="13.5" customHeight="1" x14ac:dyDescent="0.25">
      <c r="A95" s="17">
        <v>2</v>
      </c>
      <c r="B95" s="17">
        <v>2</v>
      </c>
      <c r="C95" s="17">
        <v>8</v>
      </c>
      <c r="D95" s="17">
        <v>2</v>
      </c>
      <c r="E95" s="46" t="s">
        <v>13</v>
      </c>
      <c r="F95" s="233" t="s">
        <v>101</v>
      </c>
      <c r="G95" s="234"/>
      <c r="H95" s="41"/>
      <c r="I95" s="41"/>
      <c r="J95" s="41"/>
      <c r="K95" s="41">
        <f>'CUENTA T FR'!AQ74</f>
        <v>1719.76</v>
      </c>
      <c r="L95" s="41">
        <f>K95/$J$210</f>
        <v>1.809310045680197E-3</v>
      </c>
      <c r="M95" s="18"/>
    </row>
    <row r="96" spans="1:13" ht="13.5" customHeight="1" x14ac:dyDescent="0.25">
      <c r="A96" s="17">
        <v>2</v>
      </c>
      <c r="B96" s="17">
        <v>2</v>
      </c>
      <c r="C96" s="17">
        <v>8</v>
      </c>
      <c r="D96" s="17">
        <v>3</v>
      </c>
      <c r="E96" s="46"/>
      <c r="F96" s="233" t="s">
        <v>100</v>
      </c>
      <c r="G96" s="234"/>
      <c r="H96" s="41"/>
      <c r="I96" s="41"/>
      <c r="J96" s="41">
        <f>K97</f>
        <v>0</v>
      </c>
      <c r="K96" s="41"/>
      <c r="L96" s="41"/>
      <c r="M96" s="18"/>
    </row>
    <row r="97" spans="1:13" ht="13.5" customHeight="1" x14ac:dyDescent="0.25">
      <c r="A97" s="17">
        <v>2</v>
      </c>
      <c r="B97" s="17">
        <v>2</v>
      </c>
      <c r="C97" s="17">
        <v>8</v>
      </c>
      <c r="D97" s="17">
        <v>3</v>
      </c>
      <c r="E97" s="46" t="s">
        <v>13</v>
      </c>
      <c r="F97" s="233" t="s">
        <v>100</v>
      </c>
      <c r="G97" s="234"/>
      <c r="H97" s="41"/>
      <c r="I97" s="41"/>
      <c r="J97" s="41"/>
      <c r="K97" s="41">
        <f>'CUENTA T FR'!AR74</f>
        <v>0</v>
      </c>
      <c r="L97" s="41">
        <f>K97/$J$210</f>
        <v>0</v>
      </c>
      <c r="M97" s="18"/>
    </row>
    <row r="98" spans="1:13" ht="13.5" customHeight="1" x14ac:dyDescent="0.25">
      <c r="A98" s="17">
        <v>2</v>
      </c>
      <c r="B98" s="17">
        <v>2</v>
      </c>
      <c r="C98" s="17">
        <v>8</v>
      </c>
      <c r="D98" s="17">
        <v>4</v>
      </c>
      <c r="E98" s="46"/>
      <c r="F98" s="231" t="s">
        <v>99</v>
      </c>
      <c r="G98" s="232"/>
      <c r="H98" s="41"/>
      <c r="I98" s="41"/>
      <c r="J98" s="41">
        <f>K99</f>
        <v>0</v>
      </c>
      <c r="K98" s="62"/>
      <c r="L98" s="41"/>
      <c r="M98" s="18"/>
    </row>
    <row r="99" spans="1:13" ht="13.5" customHeight="1" x14ac:dyDescent="0.25">
      <c r="A99" s="17">
        <v>2</v>
      </c>
      <c r="B99" s="17">
        <v>2</v>
      </c>
      <c r="C99" s="17">
        <v>8</v>
      </c>
      <c r="D99" s="17">
        <v>4</v>
      </c>
      <c r="E99" s="46" t="s">
        <v>13</v>
      </c>
      <c r="F99" s="231" t="s">
        <v>99</v>
      </c>
      <c r="G99" s="232"/>
      <c r="H99" s="41"/>
      <c r="I99" s="41"/>
      <c r="J99" s="41"/>
      <c r="K99" s="41">
        <f>'CUENTA T FR'!AS74</f>
        <v>0</v>
      </c>
      <c r="L99" s="41">
        <f>K99/$J$210</f>
        <v>0</v>
      </c>
      <c r="M99" s="18"/>
    </row>
    <row r="100" spans="1:13" ht="13.5" customHeight="1" x14ac:dyDescent="0.25">
      <c r="A100" s="17">
        <v>2</v>
      </c>
      <c r="B100" s="17">
        <v>2</v>
      </c>
      <c r="C100" s="17">
        <v>8</v>
      </c>
      <c r="D100" s="17">
        <v>5</v>
      </c>
      <c r="E100" s="46"/>
      <c r="F100" s="233" t="s">
        <v>98</v>
      </c>
      <c r="G100" s="234"/>
      <c r="H100" s="41"/>
      <c r="I100" s="41"/>
      <c r="J100" s="41">
        <f>K101+K102+K103</f>
        <v>0</v>
      </c>
      <c r="K100" s="41"/>
      <c r="L100" s="41"/>
      <c r="M100" s="18"/>
    </row>
    <row r="101" spans="1:13" ht="13.5" customHeight="1" x14ac:dyDescent="0.25">
      <c r="A101" s="17">
        <v>2</v>
      </c>
      <c r="B101" s="17">
        <v>2</v>
      </c>
      <c r="C101" s="17">
        <v>8</v>
      </c>
      <c r="D101" s="17">
        <v>5</v>
      </c>
      <c r="E101" s="46" t="s">
        <v>13</v>
      </c>
      <c r="F101" s="231" t="s">
        <v>97</v>
      </c>
      <c r="G101" s="232"/>
      <c r="H101" s="41"/>
      <c r="I101" s="41"/>
      <c r="J101" s="41"/>
      <c r="K101" s="41">
        <f>'CUENTA T FR'!AT74</f>
        <v>0</v>
      </c>
      <c r="L101" s="41">
        <f>K101/$J$210</f>
        <v>0</v>
      </c>
      <c r="M101" s="18"/>
    </row>
    <row r="102" spans="1:13" ht="13.5" customHeight="1" x14ac:dyDescent="0.25">
      <c r="A102" s="17">
        <v>2</v>
      </c>
      <c r="B102" s="17">
        <v>2</v>
      </c>
      <c r="C102" s="17">
        <v>8</v>
      </c>
      <c r="D102" s="17">
        <v>5</v>
      </c>
      <c r="E102" s="46" t="s">
        <v>15</v>
      </c>
      <c r="F102" s="231" t="s">
        <v>96</v>
      </c>
      <c r="G102" s="232"/>
      <c r="H102" s="41"/>
      <c r="I102" s="41"/>
      <c r="J102" s="41"/>
      <c r="K102" s="41">
        <f>'CUENTA T FR'!AU74</f>
        <v>0</v>
      </c>
      <c r="L102" s="41">
        <f>K102/$J$210</f>
        <v>0</v>
      </c>
      <c r="M102" s="18"/>
    </row>
    <row r="103" spans="1:13" ht="13.5" customHeight="1" x14ac:dyDescent="0.25">
      <c r="A103" s="17">
        <v>2</v>
      </c>
      <c r="B103" s="17">
        <v>2</v>
      </c>
      <c r="C103" s="17">
        <v>8</v>
      </c>
      <c r="D103" s="17">
        <v>5</v>
      </c>
      <c r="E103" s="46" t="s">
        <v>29</v>
      </c>
      <c r="F103" s="231" t="s">
        <v>95</v>
      </c>
      <c r="G103" s="232"/>
      <c r="H103" s="41"/>
      <c r="I103" s="41"/>
      <c r="J103" s="41"/>
      <c r="K103" s="41">
        <f>'CUENTA T FR'!AV74</f>
        <v>0</v>
      </c>
      <c r="L103" s="41">
        <f>K103/$J$210</f>
        <v>0</v>
      </c>
      <c r="M103" s="18"/>
    </row>
    <row r="104" spans="1:13" ht="13.5" customHeight="1" x14ac:dyDescent="0.25">
      <c r="A104" s="17">
        <v>2</v>
      </c>
      <c r="B104" s="17">
        <v>2</v>
      </c>
      <c r="C104" s="17">
        <v>8</v>
      </c>
      <c r="D104" s="17">
        <v>6</v>
      </c>
      <c r="E104" s="46"/>
      <c r="F104" s="231" t="s">
        <v>94</v>
      </c>
      <c r="G104" s="232"/>
      <c r="H104" s="41"/>
      <c r="I104" s="41"/>
      <c r="J104" s="41">
        <f>K105+K106</f>
        <v>0</v>
      </c>
      <c r="K104" s="41"/>
      <c r="L104" s="41"/>
      <c r="M104" s="18"/>
    </row>
    <row r="105" spans="1:13" ht="13.5" customHeight="1" x14ac:dyDescent="0.25">
      <c r="A105" s="17">
        <v>2</v>
      </c>
      <c r="B105" s="17">
        <v>2</v>
      </c>
      <c r="C105" s="17">
        <v>8</v>
      </c>
      <c r="D105" s="17">
        <v>6</v>
      </c>
      <c r="E105" s="46" t="s">
        <v>13</v>
      </c>
      <c r="F105" s="239" t="s">
        <v>93</v>
      </c>
      <c r="G105" s="240"/>
      <c r="H105" s="41"/>
      <c r="I105" s="41"/>
      <c r="J105" s="41"/>
      <c r="K105" s="41">
        <f>'CUENTA T FR'!AW74</f>
        <v>0</v>
      </c>
      <c r="L105" s="41">
        <f>K105/$J$210</f>
        <v>0</v>
      </c>
      <c r="M105" s="18"/>
    </row>
    <row r="106" spans="1:13" ht="13.5" customHeight="1" x14ac:dyDescent="0.25">
      <c r="A106" s="17">
        <v>2</v>
      </c>
      <c r="B106" s="17">
        <v>2</v>
      </c>
      <c r="C106" s="17">
        <v>8</v>
      </c>
      <c r="D106" s="17">
        <v>6</v>
      </c>
      <c r="E106" s="46" t="s">
        <v>15</v>
      </c>
      <c r="F106" s="233" t="s">
        <v>92</v>
      </c>
      <c r="G106" s="234"/>
      <c r="H106" s="41"/>
      <c r="I106" s="41"/>
      <c r="J106" s="41"/>
      <c r="K106" s="41">
        <f>'CUENTA T FR'!AX74</f>
        <v>0</v>
      </c>
      <c r="L106" s="41">
        <f>K106/$J$210</f>
        <v>0</v>
      </c>
      <c r="M106" s="18"/>
    </row>
    <row r="107" spans="1:13" ht="13.5" customHeight="1" x14ac:dyDescent="0.25">
      <c r="A107" s="17">
        <v>2</v>
      </c>
      <c r="B107" s="17">
        <v>2</v>
      </c>
      <c r="C107" s="17">
        <v>8</v>
      </c>
      <c r="D107" s="17">
        <v>7</v>
      </c>
      <c r="E107" s="46"/>
      <c r="F107" s="233" t="s">
        <v>91</v>
      </c>
      <c r="G107" s="234"/>
      <c r="H107" s="41"/>
      <c r="I107" s="41"/>
      <c r="J107" s="41">
        <f>K108+K109+K110+K111+K112</f>
        <v>0</v>
      </c>
      <c r="K107" s="41"/>
      <c r="L107" s="41"/>
      <c r="M107" s="18"/>
    </row>
    <row r="108" spans="1:13" ht="13.5" customHeight="1" x14ac:dyDescent="0.25">
      <c r="A108" s="17">
        <v>2</v>
      </c>
      <c r="B108" s="17">
        <v>2</v>
      </c>
      <c r="C108" s="17">
        <v>8</v>
      </c>
      <c r="D108" s="17">
        <v>7</v>
      </c>
      <c r="E108" s="46" t="s">
        <v>15</v>
      </c>
      <c r="F108" s="239" t="s">
        <v>90</v>
      </c>
      <c r="G108" s="240"/>
      <c r="H108" s="41"/>
      <c r="I108" s="41"/>
      <c r="J108" s="62"/>
      <c r="K108" s="41">
        <f>'CUENTA T FR'!AY74</f>
        <v>0</v>
      </c>
      <c r="L108" s="41">
        <f>K108/$J$210</f>
        <v>0</v>
      </c>
      <c r="M108" s="18"/>
    </row>
    <row r="109" spans="1:13" ht="13.5" customHeight="1" x14ac:dyDescent="0.25">
      <c r="A109" s="17">
        <v>2</v>
      </c>
      <c r="B109" s="17">
        <v>2</v>
      </c>
      <c r="C109" s="17">
        <v>8</v>
      </c>
      <c r="D109" s="17">
        <v>7</v>
      </c>
      <c r="E109" s="46" t="s">
        <v>29</v>
      </c>
      <c r="F109" s="52" t="s">
        <v>476</v>
      </c>
      <c r="G109" s="20"/>
      <c r="H109" s="41"/>
      <c r="I109" s="41"/>
      <c r="J109" s="62"/>
      <c r="K109" s="41">
        <f>'CUENTA T FR'!AZ74</f>
        <v>0</v>
      </c>
      <c r="L109" s="41">
        <f t="shared" ref="L109:L112" si="1">K109/$J$210</f>
        <v>0</v>
      </c>
      <c r="M109" s="18"/>
    </row>
    <row r="110" spans="1:13" ht="13.5" customHeight="1" x14ac:dyDescent="0.25">
      <c r="A110" s="17">
        <v>2</v>
      </c>
      <c r="B110" s="17">
        <v>2</v>
      </c>
      <c r="C110" s="17">
        <v>8</v>
      </c>
      <c r="D110" s="17">
        <v>7</v>
      </c>
      <c r="E110" s="46" t="s">
        <v>35</v>
      </c>
      <c r="F110" s="239" t="s">
        <v>89</v>
      </c>
      <c r="G110" s="240"/>
      <c r="H110" s="41"/>
      <c r="I110" s="41"/>
      <c r="J110" s="62"/>
      <c r="K110" s="41">
        <f>'CUENTA T FR'!BA74</f>
        <v>0</v>
      </c>
      <c r="L110" s="41">
        <f t="shared" si="1"/>
        <v>0</v>
      </c>
      <c r="M110" s="18"/>
    </row>
    <row r="111" spans="1:13" ht="13.5" customHeight="1" x14ac:dyDescent="0.25">
      <c r="A111" s="17">
        <v>2</v>
      </c>
      <c r="B111" s="17">
        <v>2</v>
      </c>
      <c r="C111" s="17">
        <v>8</v>
      </c>
      <c r="D111" s="17">
        <v>7</v>
      </c>
      <c r="E111" s="46" t="s">
        <v>28</v>
      </c>
      <c r="F111" s="52" t="s">
        <v>477</v>
      </c>
      <c r="G111" s="20"/>
      <c r="H111" s="41"/>
      <c r="I111" s="41"/>
      <c r="J111" s="62"/>
      <c r="K111" s="41">
        <f>'CUENTA T FR'!BB74</f>
        <v>0</v>
      </c>
      <c r="L111" s="41">
        <f t="shared" si="1"/>
        <v>0</v>
      </c>
      <c r="M111" s="18"/>
    </row>
    <row r="112" spans="1:13" ht="13.5" customHeight="1" x14ac:dyDescent="0.25">
      <c r="A112" s="17">
        <v>2</v>
      </c>
      <c r="B112" s="17">
        <v>2</v>
      </c>
      <c r="C112" s="17">
        <v>8</v>
      </c>
      <c r="D112" s="17">
        <v>7</v>
      </c>
      <c r="E112" s="46" t="s">
        <v>26</v>
      </c>
      <c r="F112" s="239" t="s">
        <v>88</v>
      </c>
      <c r="G112" s="240"/>
      <c r="H112" s="41"/>
      <c r="I112" s="41"/>
      <c r="J112" s="41"/>
      <c r="K112" s="41">
        <f>'CUENTA T FR'!BC74</f>
        <v>0</v>
      </c>
      <c r="L112" s="41">
        <f t="shared" si="1"/>
        <v>0</v>
      </c>
      <c r="M112" s="18"/>
    </row>
    <row r="113" spans="1:13" ht="13.5" customHeight="1" x14ac:dyDescent="0.25">
      <c r="A113" s="17">
        <v>2</v>
      </c>
      <c r="B113" s="17">
        <v>2</v>
      </c>
      <c r="C113" s="17">
        <v>8</v>
      </c>
      <c r="D113" s="17">
        <v>8</v>
      </c>
      <c r="E113" s="46"/>
      <c r="F113" s="231" t="s">
        <v>87</v>
      </c>
      <c r="G113" s="232"/>
      <c r="H113" s="41"/>
      <c r="I113" s="41"/>
      <c r="J113" s="41">
        <f>K114+K115+K116</f>
        <v>0</v>
      </c>
      <c r="K113" s="62"/>
      <c r="L113" s="41"/>
      <c r="M113" s="18"/>
    </row>
    <row r="114" spans="1:13" ht="13.5" customHeight="1" x14ac:dyDescent="0.25">
      <c r="A114" s="17">
        <v>2</v>
      </c>
      <c r="B114" s="17">
        <v>2</v>
      </c>
      <c r="C114" s="17">
        <v>8</v>
      </c>
      <c r="D114" s="17">
        <v>8</v>
      </c>
      <c r="E114" s="46" t="s">
        <v>13</v>
      </c>
      <c r="F114" s="233" t="s">
        <v>86</v>
      </c>
      <c r="G114" s="234"/>
      <c r="H114" s="41"/>
      <c r="I114" s="41"/>
      <c r="J114" s="41"/>
      <c r="K114" s="41">
        <f>'CUENTA T FR'!BD74</f>
        <v>0</v>
      </c>
      <c r="L114" s="41">
        <f>K114/$J$210</f>
        <v>0</v>
      </c>
      <c r="M114" s="18"/>
    </row>
    <row r="115" spans="1:13" ht="13.5" customHeight="1" x14ac:dyDescent="0.25">
      <c r="A115" s="17">
        <v>2</v>
      </c>
      <c r="B115" s="17">
        <v>2</v>
      </c>
      <c r="C115" s="17">
        <v>8</v>
      </c>
      <c r="D115" s="17">
        <v>8</v>
      </c>
      <c r="E115" s="46" t="s">
        <v>15</v>
      </c>
      <c r="F115" s="233" t="s">
        <v>85</v>
      </c>
      <c r="G115" s="234"/>
      <c r="H115" s="41"/>
      <c r="I115" s="41"/>
      <c r="J115" s="41"/>
      <c r="K115" s="41">
        <f>'CUENTA T FR'!BE74</f>
        <v>0</v>
      </c>
      <c r="L115" s="41">
        <f>K115/$J$210</f>
        <v>0</v>
      </c>
      <c r="M115" s="18"/>
    </row>
    <row r="116" spans="1:13" ht="13.5" customHeight="1" x14ac:dyDescent="0.25">
      <c r="A116" s="17">
        <v>2</v>
      </c>
      <c r="B116" s="17">
        <v>2</v>
      </c>
      <c r="C116" s="17">
        <v>8</v>
      </c>
      <c r="D116" s="17">
        <v>8</v>
      </c>
      <c r="E116" s="46" t="s">
        <v>29</v>
      </c>
      <c r="F116" s="233" t="s">
        <v>84</v>
      </c>
      <c r="G116" s="234"/>
      <c r="H116" s="41"/>
      <c r="I116" s="41"/>
      <c r="J116" s="41"/>
      <c r="K116" s="41">
        <f>'CUENTA T FR'!BF74</f>
        <v>0</v>
      </c>
      <c r="L116" s="41">
        <f>K116/$J$210</f>
        <v>0</v>
      </c>
      <c r="M116" s="18"/>
    </row>
    <row r="117" spans="1:13" ht="13.5" customHeight="1" x14ac:dyDescent="0.25">
      <c r="A117" s="50">
        <v>2</v>
      </c>
      <c r="B117" s="50">
        <v>2</v>
      </c>
      <c r="C117" s="50">
        <v>9</v>
      </c>
      <c r="D117" s="50"/>
      <c r="E117" s="50"/>
      <c r="F117" s="229" t="s">
        <v>83</v>
      </c>
      <c r="G117" s="230"/>
      <c r="H117" s="49"/>
      <c r="I117" s="49">
        <f>J118</f>
        <v>0</v>
      </c>
      <c r="J117" s="49"/>
      <c r="K117" s="49"/>
      <c r="L117" s="49"/>
      <c r="M117" s="59"/>
    </row>
    <row r="118" spans="1:13" ht="13.5" customHeight="1" x14ac:dyDescent="0.25">
      <c r="A118" s="17">
        <v>2</v>
      </c>
      <c r="B118" s="17">
        <v>2</v>
      </c>
      <c r="C118" s="17">
        <v>9</v>
      </c>
      <c r="D118" s="17">
        <v>2</v>
      </c>
      <c r="E118" s="46"/>
      <c r="F118" s="61" t="s">
        <v>82</v>
      </c>
      <c r="G118" s="60"/>
      <c r="H118" s="41"/>
      <c r="I118" s="41"/>
      <c r="J118" s="41">
        <f>K119+K120</f>
        <v>0</v>
      </c>
      <c r="K118" s="41"/>
      <c r="L118" s="41"/>
      <c r="M118" s="59"/>
    </row>
    <row r="119" spans="1:13" ht="13.5" customHeight="1" x14ac:dyDescent="0.25">
      <c r="A119" s="17">
        <v>2</v>
      </c>
      <c r="B119" s="17">
        <v>2</v>
      </c>
      <c r="C119" s="17">
        <v>9</v>
      </c>
      <c r="D119" s="17">
        <v>2</v>
      </c>
      <c r="E119" s="46" t="s">
        <v>13</v>
      </c>
      <c r="F119" s="61" t="s">
        <v>456</v>
      </c>
      <c r="G119" s="60"/>
      <c r="H119" s="41"/>
      <c r="I119" s="41"/>
      <c r="J119" s="41"/>
      <c r="K119" s="41">
        <f>'CUENTA T FR'!BG74</f>
        <v>0</v>
      </c>
      <c r="L119" s="41">
        <f>K119/$J$210</f>
        <v>0</v>
      </c>
      <c r="M119" s="59"/>
    </row>
    <row r="120" spans="1:13" ht="13.5" customHeight="1" x14ac:dyDescent="0.25">
      <c r="A120" s="17">
        <v>2</v>
      </c>
      <c r="B120" s="17">
        <v>2</v>
      </c>
      <c r="C120" s="17">
        <v>9</v>
      </c>
      <c r="D120" s="17">
        <v>2</v>
      </c>
      <c r="E120" s="46" t="s">
        <v>29</v>
      </c>
      <c r="F120" s="61" t="s">
        <v>457</v>
      </c>
      <c r="G120" s="60"/>
      <c r="H120" s="41"/>
      <c r="I120" s="41"/>
      <c r="J120" s="41"/>
      <c r="K120" s="41">
        <f>'CUENTA T FR'!BH74</f>
        <v>0</v>
      </c>
      <c r="L120" s="41">
        <f>K120/$J$210</f>
        <v>0</v>
      </c>
      <c r="M120" s="59"/>
    </row>
    <row r="121" spans="1:13" ht="13.5" customHeight="1" x14ac:dyDescent="0.25">
      <c r="A121" s="58">
        <v>2</v>
      </c>
      <c r="B121" s="58">
        <v>3</v>
      </c>
      <c r="C121" s="58"/>
      <c r="D121" s="58"/>
      <c r="E121" s="58"/>
      <c r="F121" s="227" t="s">
        <v>81</v>
      </c>
      <c r="G121" s="228"/>
      <c r="H121" s="56">
        <f>I122+I127+I134+I145+I148+I159+I180+I193</f>
        <v>872816.91</v>
      </c>
      <c r="I121" s="56"/>
      <c r="J121" s="56"/>
      <c r="K121" s="56"/>
      <c r="L121" s="56">
        <f>K121/$J$210</f>
        <v>0</v>
      </c>
      <c r="M121" s="53"/>
    </row>
    <row r="122" spans="1:13" ht="13.5" customHeight="1" x14ac:dyDescent="0.25">
      <c r="A122" s="50">
        <v>2</v>
      </c>
      <c r="B122" s="50">
        <v>3</v>
      </c>
      <c r="C122" s="50">
        <v>1</v>
      </c>
      <c r="D122" s="50"/>
      <c r="E122" s="50"/>
      <c r="F122" s="229" t="s">
        <v>80</v>
      </c>
      <c r="G122" s="230"/>
      <c r="H122" s="49"/>
      <c r="I122" s="49">
        <f>J123+J125</f>
        <v>27992</v>
      </c>
      <c r="J122" s="49"/>
      <c r="K122" s="49"/>
      <c r="L122" s="49"/>
      <c r="M122" s="53"/>
    </row>
    <row r="123" spans="1:13" ht="13.5" customHeight="1" x14ac:dyDescent="0.25">
      <c r="A123" s="17">
        <v>2</v>
      </c>
      <c r="B123" s="17">
        <v>3</v>
      </c>
      <c r="C123" s="17">
        <v>1</v>
      </c>
      <c r="D123" s="17">
        <v>1</v>
      </c>
      <c r="E123" s="46"/>
      <c r="F123" s="55" t="s">
        <v>79</v>
      </c>
      <c r="G123" s="54"/>
      <c r="H123" s="41"/>
      <c r="I123" s="41"/>
      <c r="J123" s="41">
        <f>K124</f>
        <v>27992</v>
      </c>
      <c r="K123" s="41"/>
      <c r="L123" s="41"/>
      <c r="M123" s="18"/>
    </row>
    <row r="124" spans="1:13" ht="13.5" customHeight="1" x14ac:dyDescent="0.25">
      <c r="A124" s="17">
        <v>2</v>
      </c>
      <c r="B124" s="17">
        <v>3</v>
      </c>
      <c r="C124" s="17">
        <v>1</v>
      </c>
      <c r="D124" s="17">
        <v>1</v>
      </c>
      <c r="E124" s="46" t="s">
        <v>13</v>
      </c>
      <c r="F124" s="45" t="s">
        <v>79</v>
      </c>
      <c r="G124" s="44"/>
      <c r="H124" s="41"/>
      <c r="I124" s="41"/>
      <c r="J124" s="41"/>
      <c r="K124" s="41">
        <f>'CUENTA T FR'!BI74</f>
        <v>27992</v>
      </c>
      <c r="L124" s="41">
        <f>K124/$J$210</f>
        <v>2.9449578312485507E-2</v>
      </c>
      <c r="M124" s="18"/>
    </row>
    <row r="125" spans="1:13" ht="13.5" customHeight="1" x14ac:dyDescent="0.25">
      <c r="A125" s="17">
        <v>2</v>
      </c>
      <c r="B125" s="17">
        <v>3</v>
      </c>
      <c r="C125" s="17">
        <v>1</v>
      </c>
      <c r="D125" s="17">
        <v>4</v>
      </c>
      <c r="E125" s="46"/>
      <c r="F125" s="45" t="s">
        <v>303</v>
      </c>
      <c r="G125" s="44"/>
      <c r="H125" s="41"/>
      <c r="I125" s="41"/>
      <c r="J125" s="41">
        <f>K126</f>
        <v>0</v>
      </c>
      <c r="K125" s="41"/>
      <c r="L125" s="41"/>
      <c r="M125" s="18"/>
    </row>
    <row r="126" spans="1:13" ht="13.5" customHeight="1" x14ac:dyDescent="0.25">
      <c r="A126" s="17">
        <v>2</v>
      </c>
      <c r="B126" s="17">
        <v>3</v>
      </c>
      <c r="C126" s="17">
        <v>1</v>
      </c>
      <c r="D126" s="17">
        <v>4</v>
      </c>
      <c r="E126" s="46" t="s">
        <v>13</v>
      </c>
      <c r="F126" s="45" t="s">
        <v>303</v>
      </c>
      <c r="G126" s="44"/>
      <c r="H126" s="41"/>
      <c r="I126" s="41"/>
      <c r="J126" s="41"/>
      <c r="K126" s="41">
        <f>'CUENTA T FR'!BJ74</f>
        <v>0</v>
      </c>
      <c r="L126" s="41">
        <f>K126/$J$210</f>
        <v>0</v>
      </c>
      <c r="M126" s="18"/>
    </row>
    <row r="127" spans="1:13" ht="13.5" customHeight="1" x14ac:dyDescent="0.25">
      <c r="A127" s="50">
        <v>2</v>
      </c>
      <c r="B127" s="50">
        <v>3</v>
      </c>
      <c r="C127" s="50">
        <v>2</v>
      </c>
      <c r="D127" s="50"/>
      <c r="E127" s="50"/>
      <c r="F127" s="229" t="s">
        <v>76</v>
      </c>
      <c r="G127" s="230"/>
      <c r="H127" s="49"/>
      <c r="I127" s="49">
        <f>J128+J130+J132</f>
        <v>0</v>
      </c>
      <c r="J127" s="49"/>
      <c r="K127" s="49"/>
      <c r="L127" s="49"/>
      <c r="M127" s="18"/>
    </row>
    <row r="128" spans="1:13" ht="13.5" customHeight="1" x14ac:dyDescent="0.25">
      <c r="A128" s="17">
        <v>2</v>
      </c>
      <c r="B128" s="17">
        <v>3</v>
      </c>
      <c r="C128" s="17">
        <v>2</v>
      </c>
      <c r="D128" s="17">
        <v>1</v>
      </c>
      <c r="E128" s="46"/>
      <c r="F128" s="45" t="s">
        <v>75</v>
      </c>
      <c r="G128" s="44"/>
      <c r="H128" s="41"/>
      <c r="I128" s="41"/>
      <c r="J128" s="41">
        <f>K129</f>
        <v>0</v>
      </c>
      <c r="K128" s="41"/>
      <c r="L128" s="41"/>
      <c r="M128" s="18"/>
    </row>
    <row r="129" spans="1:13" ht="13.5" customHeight="1" x14ac:dyDescent="0.25">
      <c r="A129" s="17">
        <v>2</v>
      </c>
      <c r="B129" s="17">
        <v>3</v>
      </c>
      <c r="C129" s="17">
        <v>2</v>
      </c>
      <c r="D129" s="17">
        <v>1</v>
      </c>
      <c r="E129" s="46" t="s">
        <v>13</v>
      </c>
      <c r="F129" s="45" t="s">
        <v>75</v>
      </c>
      <c r="G129" s="44"/>
      <c r="H129" s="41"/>
      <c r="I129" s="41"/>
      <c r="J129" s="41"/>
      <c r="K129" s="41">
        <f>'CUENTA T FR'!BK74</f>
        <v>0</v>
      </c>
      <c r="L129" s="41">
        <f>K129/$J$210</f>
        <v>0</v>
      </c>
      <c r="M129" s="18"/>
    </row>
    <row r="130" spans="1:13" ht="13.5" customHeight="1" x14ac:dyDescent="0.25">
      <c r="A130" s="17">
        <v>2</v>
      </c>
      <c r="B130" s="17">
        <v>3</v>
      </c>
      <c r="C130" s="17">
        <v>2</v>
      </c>
      <c r="D130" s="17">
        <v>2</v>
      </c>
      <c r="E130" s="46"/>
      <c r="F130" s="45" t="s">
        <v>74</v>
      </c>
      <c r="G130" s="44"/>
      <c r="H130" s="41"/>
      <c r="I130" s="41"/>
      <c r="J130" s="41">
        <f>K131</f>
        <v>0</v>
      </c>
      <c r="K130" s="41"/>
      <c r="L130" s="41"/>
      <c r="M130" s="18"/>
    </row>
    <row r="131" spans="1:13" ht="13.5" customHeight="1" x14ac:dyDescent="0.25">
      <c r="A131" s="17">
        <v>2</v>
      </c>
      <c r="B131" s="17">
        <v>3</v>
      </c>
      <c r="C131" s="17">
        <v>2</v>
      </c>
      <c r="D131" s="17">
        <v>2</v>
      </c>
      <c r="E131" s="46" t="s">
        <v>13</v>
      </c>
      <c r="F131" s="45" t="s">
        <v>74</v>
      </c>
      <c r="G131" s="44"/>
      <c r="H131" s="41"/>
      <c r="I131" s="41"/>
      <c r="J131" s="41"/>
      <c r="K131" s="41">
        <f>'CUENTA T FR'!BL74</f>
        <v>0</v>
      </c>
      <c r="L131" s="41">
        <f>K131/$J$210</f>
        <v>0</v>
      </c>
      <c r="M131" s="18"/>
    </row>
    <row r="132" spans="1:13" ht="13.5" customHeight="1" x14ac:dyDescent="0.25">
      <c r="A132" s="17">
        <v>2</v>
      </c>
      <c r="B132" s="17">
        <v>3</v>
      </c>
      <c r="C132" s="17">
        <v>2</v>
      </c>
      <c r="D132" s="17">
        <v>3</v>
      </c>
      <c r="E132" s="46"/>
      <c r="F132" s="48" t="s">
        <v>73</v>
      </c>
      <c r="G132" s="47"/>
      <c r="H132" s="41"/>
      <c r="I132" s="41"/>
      <c r="J132" s="41">
        <f>K133</f>
        <v>0</v>
      </c>
      <c r="K132" s="41"/>
      <c r="L132" s="41"/>
      <c r="M132" s="18"/>
    </row>
    <row r="133" spans="1:13" ht="13.5" customHeight="1" x14ac:dyDescent="0.25">
      <c r="A133" s="17">
        <v>2</v>
      </c>
      <c r="B133" s="17">
        <v>3</v>
      </c>
      <c r="C133" s="17">
        <v>2</v>
      </c>
      <c r="D133" s="17">
        <v>3</v>
      </c>
      <c r="E133" s="46" t="s">
        <v>13</v>
      </c>
      <c r="F133" s="48" t="s">
        <v>73</v>
      </c>
      <c r="G133" s="47"/>
      <c r="H133" s="41"/>
      <c r="I133" s="41"/>
      <c r="J133" s="41"/>
      <c r="K133" s="41">
        <f>'CUENTA T FR'!BM74</f>
        <v>0</v>
      </c>
      <c r="L133" s="41">
        <f>K133/$J$210</f>
        <v>0</v>
      </c>
      <c r="M133" s="18"/>
    </row>
    <row r="134" spans="1:13" ht="13.5" customHeight="1" x14ac:dyDescent="0.25">
      <c r="A134" s="50">
        <v>2</v>
      </c>
      <c r="B134" s="50">
        <v>3</v>
      </c>
      <c r="C134" s="50">
        <v>3</v>
      </c>
      <c r="D134" s="50"/>
      <c r="E134" s="50"/>
      <c r="F134" s="229" t="s">
        <v>72</v>
      </c>
      <c r="G134" s="230"/>
      <c r="H134" s="49"/>
      <c r="I134" s="49">
        <f>J135+J137+J139+J141+J143</f>
        <v>6700</v>
      </c>
      <c r="J134" s="49"/>
      <c r="K134" s="49"/>
      <c r="L134" s="49"/>
      <c r="M134" s="18"/>
    </row>
    <row r="135" spans="1:13" ht="13.5" customHeight="1" x14ac:dyDescent="0.25">
      <c r="A135" s="17">
        <v>2</v>
      </c>
      <c r="B135" s="17">
        <v>3</v>
      </c>
      <c r="C135" s="17">
        <v>3</v>
      </c>
      <c r="D135" s="17">
        <v>1</v>
      </c>
      <c r="E135" s="46"/>
      <c r="F135" s="48" t="s">
        <v>71</v>
      </c>
      <c r="G135" s="47"/>
      <c r="H135" s="41"/>
      <c r="I135" s="41"/>
      <c r="J135" s="41">
        <f>K136</f>
        <v>0</v>
      </c>
      <c r="K135" s="41"/>
      <c r="L135" s="41"/>
      <c r="M135" s="18"/>
    </row>
    <row r="136" spans="1:13" ht="13.5" customHeight="1" x14ac:dyDescent="0.25">
      <c r="A136" s="17">
        <v>2</v>
      </c>
      <c r="B136" s="17">
        <v>3</v>
      </c>
      <c r="C136" s="17">
        <v>3</v>
      </c>
      <c r="D136" s="17">
        <v>1</v>
      </c>
      <c r="E136" s="46" t="s">
        <v>13</v>
      </c>
      <c r="F136" s="48" t="s">
        <v>71</v>
      </c>
      <c r="G136" s="47"/>
      <c r="H136" s="41"/>
      <c r="I136" s="41"/>
      <c r="J136" s="41"/>
      <c r="K136" s="41">
        <f>'CUENTA T FR'!BN74</f>
        <v>0</v>
      </c>
      <c r="L136" s="41">
        <f>K136/$J$210</f>
        <v>0</v>
      </c>
      <c r="M136" s="18"/>
    </row>
    <row r="137" spans="1:13" ht="13.5" customHeight="1" x14ac:dyDescent="0.25">
      <c r="A137" s="17">
        <v>2</v>
      </c>
      <c r="B137" s="17">
        <v>3</v>
      </c>
      <c r="C137" s="17">
        <v>3</v>
      </c>
      <c r="D137" s="17">
        <v>2</v>
      </c>
      <c r="E137" s="46"/>
      <c r="F137" s="48" t="s">
        <v>478</v>
      </c>
      <c r="G137" s="47"/>
      <c r="H137" s="41"/>
      <c r="I137" s="41"/>
      <c r="J137" s="41">
        <f>K138</f>
        <v>0</v>
      </c>
      <c r="K137" s="41"/>
      <c r="L137" s="41"/>
      <c r="M137" s="18"/>
    </row>
    <row r="138" spans="1:13" ht="13.5" customHeight="1" x14ac:dyDescent="0.25">
      <c r="A138" s="17">
        <v>2</v>
      </c>
      <c r="B138" s="17">
        <v>3</v>
      </c>
      <c r="C138" s="17">
        <v>3</v>
      </c>
      <c r="D138" s="17">
        <v>2</v>
      </c>
      <c r="E138" s="46" t="s">
        <v>13</v>
      </c>
      <c r="F138" s="48" t="s">
        <v>478</v>
      </c>
      <c r="G138" s="47"/>
      <c r="H138" s="41"/>
      <c r="I138" s="41"/>
      <c r="J138" s="41"/>
      <c r="K138" s="41">
        <f>'CUENTA T FR'!BO74</f>
        <v>0</v>
      </c>
      <c r="L138" s="41">
        <f>K138/$J$210</f>
        <v>0</v>
      </c>
      <c r="M138" s="18"/>
    </row>
    <row r="139" spans="1:13" ht="13.5" customHeight="1" x14ac:dyDescent="0.25">
      <c r="A139" s="17">
        <v>2</v>
      </c>
      <c r="B139" s="17">
        <v>3</v>
      </c>
      <c r="C139" s="17">
        <v>3</v>
      </c>
      <c r="D139" s="17">
        <v>3</v>
      </c>
      <c r="E139" s="46"/>
      <c r="F139" s="45" t="s">
        <v>70</v>
      </c>
      <c r="G139" s="44"/>
      <c r="H139" s="41"/>
      <c r="I139" s="41"/>
      <c r="J139" s="41">
        <f>K140</f>
        <v>6700</v>
      </c>
      <c r="K139" s="41"/>
      <c r="L139" s="41"/>
      <c r="M139" s="18"/>
    </row>
    <row r="140" spans="1:13" ht="13.5" customHeight="1" x14ac:dyDescent="0.25">
      <c r="A140" s="17">
        <v>2</v>
      </c>
      <c r="B140" s="17">
        <v>3</v>
      </c>
      <c r="C140" s="17">
        <v>3</v>
      </c>
      <c r="D140" s="17">
        <v>3</v>
      </c>
      <c r="E140" s="46" t="s">
        <v>13</v>
      </c>
      <c r="F140" s="45" t="s">
        <v>70</v>
      </c>
      <c r="G140" s="44"/>
      <c r="H140" s="41"/>
      <c r="I140" s="41"/>
      <c r="J140" s="41"/>
      <c r="K140" s="41">
        <f>'CUENTA T FR'!BP74</f>
        <v>6700</v>
      </c>
      <c r="L140" s="41">
        <f>K140/$J$210</f>
        <v>7.0488773468724243E-3</v>
      </c>
      <c r="M140" s="18"/>
    </row>
    <row r="141" spans="1:13" ht="13.5" customHeight="1" x14ac:dyDescent="0.25">
      <c r="A141" s="17">
        <v>2</v>
      </c>
      <c r="B141" s="17">
        <v>3</v>
      </c>
      <c r="C141" s="17">
        <v>3</v>
      </c>
      <c r="D141" s="17">
        <v>4</v>
      </c>
      <c r="E141" s="46"/>
      <c r="F141" s="48" t="s">
        <v>69</v>
      </c>
      <c r="G141" s="47"/>
      <c r="H141" s="41"/>
      <c r="I141" s="41"/>
      <c r="J141" s="41">
        <f>K142</f>
        <v>0</v>
      </c>
      <c r="K141" s="41"/>
      <c r="L141" s="41"/>
      <c r="M141" s="53"/>
    </row>
    <row r="142" spans="1:13" ht="13.5" customHeight="1" x14ac:dyDescent="0.25">
      <c r="A142" s="17">
        <v>2</v>
      </c>
      <c r="B142" s="17">
        <v>3</v>
      </c>
      <c r="C142" s="17">
        <v>3</v>
      </c>
      <c r="D142" s="17">
        <v>4</v>
      </c>
      <c r="E142" s="46" t="s">
        <v>13</v>
      </c>
      <c r="F142" s="48" t="s">
        <v>69</v>
      </c>
      <c r="G142" s="47"/>
      <c r="H142" s="41"/>
      <c r="I142" s="41"/>
      <c r="J142" s="41"/>
      <c r="K142" s="41">
        <f>'CUENTA T FR'!BQ74</f>
        <v>0</v>
      </c>
      <c r="L142" s="41">
        <f>K142/$J$210</f>
        <v>0</v>
      </c>
      <c r="M142" s="53"/>
    </row>
    <row r="143" spans="1:13" ht="13.5" customHeight="1" x14ac:dyDescent="0.25">
      <c r="A143" s="17">
        <v>2</v>
      </c>
      <c r="B143" s="17">
        <v>3</v>
      </c>
      <c r="C143" s="17">
        <v>3</v>
      </c>
      <c r="D143" s="17">
        <v>5</v>
      </c>
      <c r="E143" s="46"/>
      <c r="F143" s="45" t="s">
        <v>68</v>
      </c>
      <c r="G143" s="44"/>
      <c r="H143" s="41"/>
      <c r="I143" s="41"/>
      <c r="J143" s="41">
        <f>K144</f>
        <v>0</v>
      </c>
      <c r="K143" s="41"/>
      <c r="L143" s="41"/>
      <c r="M143" s="18"/>
    </row>
    <row r="144" spans="1:13" ht="13.5" customHeight="1" x14ac:dyDescent="0.25">
      <c r="A144" s="17">
        <v>2</v>
      </c>
      <c r="B144" s="17">
        <v>3</v>
      </c>
      <c r="C144" s="17">
        <v>3</v>
      </c>
      <c r="D144" s="17">
        <v>5</v>
      </c>
      <c r="E144" s="46" t="s">
        <v>13</v>
      </c>
      <c r="F144" s="45" t="s">
        <v>68</v>
      </c>
      <c r="G144" s="44"/>
      <c r="H144" s="41"/>
      <c r="I144" s="41"/>
      <c r="J144" s="41"/>
      <c r="K144" s="41">
        <f>'CUENTA T FR'!BR74</f>
        <v>0</v>
      </c>
      <c r="L144" s="41">
        <f>K144/$J$210</f>
        <v>0</v>
      </c>
      <c r="M144" s="18"/>
    </row>
    <row r="145" spans="1:13" ht="13.5" customHeight="1" x14ac:dyDescent="0.25">
      <c r="A145" s="50">
        <v>2</v>
      </c>
      <c r="B145" s="50">
        <v>3</v>
      </c>
      <c r="C145" s="50">
        <v>4</v>
      </c>
      <c r="D145" s="50"/>
      <c r="E145" s="50"/>
      <c r="F145" s="229" t="s">
        <v>67</v>
      </c>
      <c r="G145" s="230"/>
      <c r="H145" s="49"/>
      <c r="I145" s="49">
        <f>J146</f>
        <v>42496</v>
      </c>
      <c r="J145" s="49"/>
      <c r="K145" s="49"/>
      <c r="L145" s="49"/>
      <c r="M145" s="18"/>
    </row>
    <row r="146" spans="1:13" ht="13.5" customHeight="1" x14ac:dyDescent="0.25">
      <c r="A146" s="17">
        <v>2</v>
      </c>
      <c r="B146" s="17">
        <v>3</v>
      </c>
      <c r="C146" s="17">
        <v>4</v>
      </c>
      <c r="D146" s="17">
        <v>1</v>
      </c>
      <c r="E146" s="46"/>
      <c r="F146" s="45" t="s">
        <v>66</v>
      </c>
      <c r="G146" s="44"/>
      <c r="H146" s="41"/>
      <c r="I146" s="41"/>
      <c r="J146" s="41">
        <f>K147</f>
        <v>42496</v>
      </c>
      <c r="K146" s="41"/>
      <c r="L146" s="41"/>
      <c r="M146" s="18"/>
    </row>
    <row r="147" spans="1:13" ht="13.5" customHeight="1" x14ac:dyDescent="0.25">
      <c r="A147" s="17">
        <v>2</v>
      </c>
      <c r="B147" s="17">
        <v>3</v>
      </c>
      <c r="C147" s="17">
        <v>4</v>
      </c>
      <c r="D147" s="17">
        <v>1</v>
      </c>
      <c r="E147" s="46" t="s">
        <v>13</v>
      </c>
      <c r="F147" s="45" t="s">
        <v>66</v>
      </c>
      <c r="G147" s="44"/>
      <c r="H147" s="41"/>
      <c r="I147" s="41"/>
      <c r="J147" s="41"/>
      <c r="K147" s="41">
        <f>+'CUENTA T FR'!BS74</f>
        <v>42496</v>
      </c>
      <c r="L147" s="41">
        <f>K147/$J$210</f>
        <v>4.4708819661595602E-2</v>
      </c>
      <c r="M147" s="18"/>
    </row>
    <row r="148" spans="1:13" ht="13.5" customHeight="1" x14ac:dyDescent="0.25">
      <c r="A148" s="50">
        <v>2</v>
      </c>
      <c r="B148" s="50">
        <v>3</v>
      </c>
      <c r="C148" s="50">
        <v>5</v>
      </c>
      <c r="D148" s="50"/>
      <c r="E148" s="50"/>
      <c r="F148" s="229" t="s">
        <v>65</v>
      </c>
      <c r="G148" s="230"/>
      <c r="H148" s="49"/>
      <c r="I148" s="49">
        <f>J149+J151+J153+J155+J157</f>
        <v>0</v>
      </c>
      <c r="J148" s="49"/>
      <c r="K148" s="49"/>
      <c r="L148" s="49"/>
      <c r="M148" s="18"/>
    </row>
    <row r="149" spans="1:13" ht="13.5" customHeight="1" x14ac:dyDescent="0.25">
      <c r="A149" s="17">
        <v>2</v>
      </c>
      <c r="B149" s="17">
        <v>3</v>
      </c>
      <c r="C149" s="17">
        <v>5</v>
      </c>
      <c r="D149" s="17">
        <v>1</v>
      </c>
      <c r="E149" s="46"/>
      <c r="F149" s="45" t="s">
        <v>64</v>
      </c>
      <c r="G149" s="44"/>
      <c r="H149" s="41"/>
      <c r="I149" s="41"/>
      <c r="J149" s="41">
        <f>K150</f>
        <v>0</v>
      </c>
      <c r="K149" s="41"/>
      <c r="L149" s="41"/>
      <c r="M149" s="18"/>
    </row>
    <row r="150" spans="1:13" ht="13.5" customHeight="1" x14ac:dyDescent="0.25">
      <c r="A150" s="17">
        <v>2</v>
      </c>
      <c r="B150" s="17">
        <v>3</v>
      </c>
      <c r="C150" s="17">
        <v>5</v>
      </c>
      <c r="D150" s="17">
        <v>1</v>
      </c>
      <c r="E150" s="46" t="s">
        <v>13</v>
      </c>
      <c r="F150" s="45" t="s">
        <v>64</v>
      </c>
      <c r="G150" s="44"/>
      <c r="H150" s="41"/>
      <c r="I150" s="41"/>
      <c r="J150" s="41"/>
      <c r="K150" s="41">
        <f>'CUENTA T FR'!BT74</f>
        <v>0</v>
      </c>
      <c r="L150" s="41">
        <f>K150/$J$210</f>
        <v>0</v>
      </c>
      <c r="M150" s="18"/>
    </row>
    <row r="151" spans="1:13" ht="13.5" customHeight="1" x14ac:dyDescent="0.25">
      <c r="A151" s="17">
        <v>2</v>
      </c>
      <c r="B151" s="17">
        <v>3</v>
      </c>
      <c r="C151" s="17">
        <v>5</v>
      </c>
      <c r="D151" s="17">
        <v>2</v>
      </c>
      <c r="E151" s="46"/>
      <c r="F151" s="45" t="s">
        <v>63</v>
      </c>
      <c r="G151" s="44"/>
      <c r="H151" s="41"/>
      <c r="I151" s="41"/>
      <c r="J151" s="41">
        <f>K152</f>
        <v>0</v>
      </c>
      <c r="K151" s="41"/>
      <c r="L151" s="41"/>
      <c r="M151" s="18"/>
    </row>
    <row r="152" spans="1:13" ht="13.5" customHeight="1" x14ac:dyDescent="0.25">
      <c r="A152" s="17">
        <v>2</v>
      </c>
      <c r="B152" s="17">
        <v>3</v>
      </c>
      <c r="C152" s="17">
        <v>5</v>
      </c>
      <c r="D152" s="17">
        <v>2</v>
      </c>
      <c r="E152" s="46" t="s">
        <v>13</v>
      </c>
      <c r="F152" s="45" t="s">
        <v>63</v>
      </c>
      <c r="G152" s="44"/>
      <c r="H152" s="41"/>
      <c r="I152" s="41"/>
      <c r="J152" s="41"/>
      <c r="K152" s="41">
        <f>'CUENTA T FR'!BU74</f>
        <v>0</v>
      </c>
      <c r="L152" s="41">
        <f>K152/$J$210</f>
        <v>0</v>
      </c>
      <c r="M152" s="18"/>
    </row>
    <row r="153" spans="1:13" ht="13.5" customHeight="1" x14ac:dyDescent="0.25">
      <c r="A153" s="17">
        <v>2</v>
      </c>
      <c r="B153" s="17">
        <v>3</v>
      </c>
      <c r="C153" s="17">
        <v>5</v>
      </c>
      <c r="D153" s="17">
        <v>3</v>
      </c>
      <c r="E153" s="46"/>
      <c r="F153" s="45" t="s">
        <v>62</v>
      </c>
      <c r="G153" s="44"/>
      <c r="H153" s="41"/>
      <c r="I153" s="41"/>
      <c r="J153" s="41">
        <f>K154</f>
        <v>0</v>
      </c>
      <c r="K153" s="41"/>
      <c r="L153" s="41"/>
      <c r="M153" s="18"/>
    </row>
    <row r="154" spans="1:13" ht="13.5" customHeight="1" x14ac:dyDescent="0.25">
      <c r="A154" s="17">
        <v>2</v>
      </c>
      <c r="B154" s="17">
        <v>3</v>
      </c>
      <c r="C154" s="17">
        <v>5</v>
      </c>
      <c r="D154" s="17">
        <v>3</v>
      </c>
      <c r="E154" s="46" t="s">
        <v>13</v>
      </c>
      <c r="F154" s="45" t="s">
        <v>62</v>
      </c>
      <c r="G154" s="44"/>
      <c r="H154" s="41"/>
      <c r="I154" s="41"/>
      <c r="J154" s="41"/>
      <c r="K154" s="41">
        <f>'CUENTA T FR'!BV74</f>
        <v>0</v>
      </c>
      <c r="L154" s="41">
        <f>K154/$J$210</f>
        <v>0</v>
      </c>
      <c r="M154" s="18"/>
    </row>
    <row r="155" spans="1:13" ht="13.5" customHeight="1" x14ac:dyDescent="0.25">
      <c r="A155" s="17">
        <v>2</v>
      </c>
      <c r="B155" s="17">
        <v>3</v>
      </c>
      <c r="C155" s="17">
        <v>5</v>
      </c>
      <c r="D155" s="17">
        <v>4</v>
      </c>
      <c r="E155" s="46"/>
      <c r="F155" s="52" t="s">
        <v>504</v>
      </c>
      <c r="G155" s="20"/>
      <c r="H155" s="41"/>
      <c r="I155" s="41"/>
      <c r="J155" s="41">
        <f>K156</f>
        <v>0</v>
      </c>
      <c r="K155" s="41"/>
      <c r="L155" s="41"/>
      <c r="M155" s="18"/>
    </row>
    <row r="156" spans="1:13" ht="13.5" customHeight="1" x14ac:dyDescent="0.25">
      <c r="A156" s="17">
        <v>2</v>
      </c>
      <c r="B156" s="17">
        <v>3</v>
      </c>
      <c r="C156" s="17">
        <v>5</v>
      </c>
      <c r="D156" s="17">
        <v>4</v>
      </c>
      <c r="E156" s="46" t="s">
        <v>13</v>
      </c>
      <c r="F156" s="52" t="s">
        <v>504</v>
      </c>
      <c r="G156" s="20"/>
      <c r="H156" s="41"/>
      <c r="I156" s="41"/>
      <c r="J156" s="41"/>
      <c r="K156" s="41">
        <f>'CUENTA T FR'!BW74</f>
        <v>0</v>
      </c>
      <c r="L156" s="41">
        <f>K156/$J$210</f>
        <v>0</v>
      </c>
      <c r="M156" s="18"/>
    </row>
    <row r="157" spans="1:13" ht="13.5" customHeight="1" x14ac:dyDescent="0.25">
      <c r="A157" s="17">
        <v>2</v>
      </c>
      <c r="B157" s="17">
        <v>3</v>
      </c>
      <c r="C157" s="17">
        <v>5</v>
      </c>
      <c r="D157" s="17">
        <v>5</v>
      </c>
      <c r="E157" s="46"/>
      <c r="F157" s="52" t="s">
        <v>505</v>
      </c>
      <c r="G157" s="20"/>
      <c r="H157" s="41"/>
      <c r="I157" s="41"/>
      <c r="J157" s="41">
        <f>K158</f>
        <v>0</v>
      </c>
      <c r="K157" s="41"/>
      <c r="L157" s="41"/>
      <c r="M157" s="18"/>
    </row>
    <row r="158" spans="1:13" ht="13.5" customHeight="1" x14ac:dyDescent="0.25">
      <c r="A158" s="17">
        <v>2</v>
      </c>
      <c r="B158" s="17">
        <v>3</v>
      </c>
      <c r="C158" s="17">
        <v>5</v>
      </c>
      <c r="D158" s="17">
        <v>5</v>
      </c>
      <c r="E158" s="46" t="s">
        <v>13</v>
      </c>
      <c r="F158" s="52" t="s">
        <v>505</v>
      </c>
      <c r="G158" s="20"/>
      <c r="H158" s="41"/>
      <c r="I158" s="41"/>
      <c r="J158" s="41"/>
      <c r="K158" s="41">
        <f>'CUENTA T FR'!BX74</f>
        <v>0</v>
      </c>
      <c r="L158" s="41">
        <f>K158/$J$210</f>
        <v>0</v>
      </c>
      <c r="M158" s="18"/>
    </row>
    <row r="159" spans="1:13" ht="13.5" customHeight="1" x14ac:dyDescent="0.25">
      <c r="A159" s="50">
        <v>2</v>
      </c>
      <c r="B159" s="50">
        <v>3</v>
      </c>
      <c r="C159" s="50">
        <v>6</v>
      </c>
      <c r="D159" s="50"/>
      <c r="E159" s="50"/>
      <c r="F159" s="229" t="s">
        <v>59</v>
      </c>
      <c r="G159" s="230"/>
      <c r="H159" s="49"/>
      <c r="I159" s="49">
        <f>J160+J166+J170+J174+J178</f>
        <v>0</v>
      </c>
      <c r="J159" s="49"/>
      <c r="K159" s="49"/>
      <c r="L159" s="49"/>
      <c r="M159" s="18"/>
    </row>
    <row r="160" spans="1:13" ht="13.5" customHeight="1" x14ac:dyDescent="0.25">
      <c r="A160" s="17">
        <v>2</v>
      </c>
      <c r="B160" s="17">
        <v>3</v>
      </c>
      <c r="C160" s="17">
        <v>6</v>
      </c>
      <c r="D160" s="17">
        <v>1</v>
      </c>
      <c r="E160" s="46"/>
      <c r="F160" s="52" t="s">
        <v>58</v>
      </c>
      <c r="G160" s="20"/>
      <c r="H160" s="41"/>
      <c r="I160" s="41"/>
      <c r="J160" s="41">
        <f>K161+K162+K163+K164+K165</f>
        <v>0</v>
      </c>
      <c r="K160" s="41"/>
      <c r="L160" s="41"/>
      <c r="M160" s="18"/>
    </row>
    <row r="161" spans="1:13" ht="13.5" customHeight="1" x14ac:dyDescent="0.25">
      <c r="A161" s="17">
        <v>2</v>
      </c>
      <c r="B161" s="17">
        <v>3</v>
      </c>
      <c r="C161" s="17">
        <v>6</v>
      </c>
      <c r="D161" s="17">
        <v>1</v>
      </c>
      <c r="E161" s="46" t="s">
        <v>13</v>
      </c>
      <c r="F161" s="48" t="s">
        <v>57</v>
      </c>
      <c r="G161" s="47"/>
      <c r="H161" s="41"/>
      <c r="I161" s="41"/>
      <c r="J161" s="41"/>
      <c r="K161" s="41">
        <f>'CUENTA T FR'!BY74</f>
        <v>0</v>
      </c>
      <c r="L161" s="41">
        <f>K161/$J$210</f>
        <v>0</v>
      </c>
      <c r="M161" s="18"/>
    </row>
    <row r="162" spans="1:13" ht="13.5" customHeight="1" x14ac:dyDescent="0.25">
      <c r="A162" s="17">
        <v>2</v>
      </c>
      <c r="B162" s="17">
        <v>3</v>
      </c>
      <c r="C162" s="17">
        <v>6</v>
      </c>
      <c r="D162" s="17">
        <v>1</v>
      </c>
      <c r="E162" s="46" t="s">
        <v>15</v>
      </c>
      <c r="F162" s="45" t="s">
        <v>56</v>
      </c>
      <c r="G162" s="44"/>
      <c r="H162" s="41"/>
      <c r="I162" s="41"/>
      <c r="J162" s="41"/>
      <c r="K162" s="41">
        <f>'CUENTA T FR'!BZ74</f>
        <v>0</v>
      </c>
      <c r="L162" s="41">
        <f>K162/$J$210</f>
        <v>0</v>
      </c>
      <c r="M162" s="18"/>
    </row>
    <row r="163" spans="1:13" ht="13.5" customHeight="1" x14ac:dyDescent="0.25">
      <c r="A163" s="17">
        <v>2</v>
      </c>
      <c r="B163" s="17">
        <v>3</v>
      </c>
      <c r="C163" s="17">
        <v>6</v>
      </c>
      <c r="D163" s="17">
        <v>1</v>
      </c>
      <c r="E163" s="46" t="s">
        <v>29</v>
      </c>
      <c r="F163" s="45" t="s">
        <v>55</v>
      </c>
      <c r="G163" s="44"/>
      <c r="H163" s="41"/>
      <c r="I163" s="41"/>
      <c r="J163" s="41"/>
      <c r="K163" s="41">
        <f>'CUENTA T FR'!CA74</f>
        <v>0</v>
      </c>
      <c r="L163" s="41">
        <f>K163/$J$210</f>
        <v>0</v>
      </c>
      <c r="M163" s="18"/>
    </row>
    <row r="164" spans="1:13" ht="13.5" customHeight="1" x14ac:dyDescent="0.25">
      <c r="A164" s="17">
        <v>2</v>
      </c>
      <c r="B164" s="17">
        <v>3</v>
      </c>
      <c r="C164" s="17">
        <v>6</v>
      </c>
      <c r="D164" s="17">
        <v>1</v>
      </c>
      <c r="E164" s="46" t="s">
        <v>35</v>
      </c>
      <c r="F164" s="45" t="s">
        <v>54</v>
      </c>
      <c r="G164" s="44"/>
      <c r="H164" s="41"/>
      <c r="I164" s="41"/>
      <c r="J164" s="41"/>
      <c r="K164" s="41">
        <f>'CUENTA T FR'!CB74</f>
        <v>0</v>
      </c>
      <c r="L164" s="41">
        <f>K164/$J$210</f>
        <v>0</v>
      </c>
      <c r="M164" s="18"/>
    </row>
    <row r="165" spans="1:13" ht="13.5" customHeight="1" x14ac:dyDescent="0.25">
      <c r="A165" s="17">
        <v>2</v>
      </c>
      <c r="B165" s="17">
        <v>3</v>
      </c>
      <c r="C165" s="17">
        <v>6</v>
      </c>
      <c r="D165" s="17">
        <v>1</v>
      </c>
      <c r="E165" s="46" t="s">
        <v>28</v>
      </c>
      <c r="F165" s="48" t="s">
        <v>53</v>
      </c>
      <c r="G165" s="47"/>
      <c r="H165" s="41"/>
      <c r="I165" s="41"/>
      <c r="J165" s="41"/>
      <c r="K165" s="41">
        <f>'CUENTA T FR'!CC74</f>
        <v>0</v>
      </c>
      <c r="L165" s="41">
        <f>K165/$J$210</f>
        <v>0</v>
      </c>
      <c r="M165" s="18"/>
    </row>
    <row r="166" spans="1:13" ht="13.5" customHeight="1" x14ac:dyDescent="0.25">
      <c r="A166" s="17">
        <v>2</v>
      </c>
      <c r="B166" s="17">
        <v>3</v>
      </c>
      <c r="C166" s="17">
        <v>6</v>
      </c>
      <c r="D166" s="17">
        <v>2</v>
      </c>
      <c r="E166" s="46"/>
      <c r="F166" s="45" t="s">
        <v>52</v>
      </c>
      <c r="G166" s="44"/>
      <c r="H166" s="41"/>
      <c r="I166" s="41"/>
      <c r="J166" s="41">
        <f>K167+K168+K169</f>
        <v>0</v>
      </c>
      <c r="K166" s="41"/>
      <c r="L166" s="41"/>
      <c r="M166" s="18"/>
    </row>
    <row r="167" spans="1:13" ht="13.5" customHeight="1" x14ac:dyDescent="0.25">
      <c r="A167" s="17">
        <v>2</v>
      </c>
      <c r="B167" s="17">
        <v>3</v>
      </c>
      <c r="C167" s="17">
        <v>6</v>
      </c>
      <c r="D167" s="17">
        <v>2</v>
      </c>
      <c r="E167" s="46" t="s">
        <v>13</v>
      </c>
      <c r="F167" s="48" t="s">
        <v>51</v>
      </c>
      <c r="G167" s="47"/>
      <c r="H167" s="41"/>
      <c r="I167" s="41"/>
      <c r="J167" s="41"/>
      <c r="K167" s="41">
        <f>'CUENTA T FR'!CD74</f>
        <v>0</v>
      </c>
      <c r="L167" s="41">
        <f>K167/$J$210</f>
        <v>0</v>
      </c>
      <c r="M167" s="18"/>
    </row>
    <row r="168" spans="1:13" ht="13.5" customHeight="1" x14ac:dyDescent="0.25">
      <c r="A168" s="17">
        <v>2</v>
      </c>
      <c r="B168" s="17">
        <v>3</v>
      </c>
      <c r="C168" s="17">
        <v>6</v>
      </c>
      <c r="D168" s="17">
        <v>2</v>
      </c>
      <c r="E168" s="46" t="s">
        <v>15</v>
      </c>
      <c r="F168" s="48" t="s">
        <v>50</v>
      </c>
      <c r="G168" s="47"/>
      <c r="H168" s="41"/>
      <c r="I168" s="41"/>
      <c r="J168" s="41"/>
      <c r="K168" s="41">
        <f>'CUENTA T FR'!CE74</f>
        <v>0</v>
      </c>
      <c r="L168" s="41">
        <f>K168/$J$210</f>
        <v>0</v>
      </c>
      <c r="M168" s="18"/>
    </row>
    <row r="169" spans="1:13" ht="13.5" customHeight="1" x14ac:dyDescent="0.25">
      <c r="A169" s="17">
        <v>2</v>
      </c>
      <c r="B169" s="17">
        <v>3</v>
      </c>
      <c r="C169" s="17">
        <v>6</v>
      </c>
      <c r="D169" s="17">
        <v>2</v>
      </c>
      <c r="E169" s="46" t="s">
        <v>29</v>
      </c>
      <c r="F169" s="48" t="s">
        <v>49</v>
      </c>
      <c r="G169" s="47"/>
      <c r="H169" s="41"/>
      <c r="I169" s="41"/>
      <c r="J169" s="41"/>
      <c r="K169" s="41">
        <f>'CUENTA T FR'!CF74</f>
        <v>0</v>
      </c>
      <c r="L169" s="41">
        <f>K169/$J$210</f>
        <v>0</v>
      </c>
      <c r="M169" s="18"/>
    </row>
    <row r="170" spans="1:13" ht="13.5" customHeight="1" x14ac:dyDescent="0.25">
      <c r="A170" s="17">
        <v>2</v>
      </c>
      <c r="B170" s="17">
        <v>3</v>
      </c>
      <c r="C170" s="17">
        <v>6</v>
      </c>
      <c r="D170" s="17">
        <v>3</v>
      </c>
      <c r="E170" s="46"/>
      <c r="F170" s="48" t="s">
        <v>48</v>
      </c>
      <c r="G170" s="47"/>
      <c r="H170" s="41"/>
      <c r="I170" s="41"/>
      <c r="J170" s="41">
        <f>K171+K172+K173</f>
        <v>0</v>
      </c>
      <c r="K170" s="41"/>
      <c r="L170" s="41"/>
      <c r="M170" s="18"/>
    </row>
    <row r="171" spans="1:13" ht="13.5" customHeight="1" x14ac:dyDescent="0.25">
      <c r="A171" s="17">
        <v>2</v>
      </c>
      <c r="B171" s="17">
        <v>3</v>
      </c>
      <c r="C171" s="17">
        <v>6</v>
      </c>
      <c r="D171" s="17">
        <v>3</v>
      </c>
      <c r="E171" s="46" t="s">
        <v>35</v>
      </c>
      <c r="F171" s="52" t="s">
        <v>47</v>
      </c>
      <c r="G171" s="20"/>
      <c r="H171" s="41"/>
      <c r="I171" s="41"/>
      <c r="J171" s="41"/>
      <c r="K171" s="41">
        <f>'CUENTA T FR'!CG74</f>
        <v>0</v>
      </c>
      <c r="L171" s="41">
        <f>K171/$J$210</f>
        <v>0</v>
      </c>
      <c r="M171" s="18"/>
    </row>
    <row r="172" spans="1:13" ht="13.5" customHeight="1" x14ac:dyDescent="0.25">
      <c r="A172" s="17">
        <v>2</v>
      </c>
      <c r="B172" s="17">
        <v>3</v>
      </c>
      <c r="C172" s="17">
        <v>6</v>
      </c>
      <c r="D172" s="17">
        <v>3</v>
      </c>
      <c r="E172" s="46" t="s">
        <v>28</v>
      </c>
      <c r="F172" s="52" t="s">
        <v>46</v>
      </c>
      <c r="G172" s="20"/>
      <c r="H172" s="41"/>
      <c r="I172" s="41"/>
      <c r="J172" s="41"/>
      <c r="K172" s="41">
        <f>'CUENTA T FR'!CH74</f>
        <v>0</v>
      </c>
      <c r="L172" s="41">
        <f>K172/$J$210</f>
        <v>0</v>
      </c>
      <c r="M172" s="18"/>
    </row>
    <row r="173" spans="1:13" ht="13.5" customHeight="1" x14ac:dyDescent="0.25">
      <c r="A173" s="17">
        <v>2</v>
      </c>
      <c r="B173" s="17">
        <v>3</v>
      </c>
      <c r="C173" s="17">
        <v>6</v>
      </c>
      <c r="D173" s="17">
        <v>3</v>
      </c>
      <c r="E173" s="46" t="s">
        <v>26</v>
      </c>
      <c r="F173" s="52" t="s">
        <v>45</v>
      </c>
      <c r="G173" s="20"/>
      <c r="H173" s="41"/>
      <c r="I173" s="41"/>
      <c r="J173" s="41"/>
      <c r="K173" s="41">
        <f>'CUENTA T FR'!CI74</f>
        <v>0</v>
      </c>
      <c r="L173" s="41">
        <f>K173/$J$210</f>
        <v>0</v>
      </c>
      <c r="M173" s="18"/>
    </row>
    <row r="174" spans="1:13" ht="13.5" customHeight="1" x14ac:dyDescent="0.25">
      <c r="A174" s="17">
        <v>2</v>
      </c>
      <c r="B174" s="17">
        <v>3</v>
      </c>
      <c r="C174" s="17">
        <v>6</v>
      </c>
      <c r="D174" s="17">
        <v>4</v>
      </c>
      <c r="E174" s="46"/>
      <c r="F174" s="52" t="s">
        <v>44</v>
      </c>
      <c r="G174" s="20"/>
      <c r="H174" s="41"/>
      <c r="I174" s="41"/>
      <c r="J174" s="41">
        <f>K175+K176+K177</f>
        <v>0</v>
      </c>
      <c r="K174" s="41"/>
      <c r="L174" s="41"/>
      <c r="M174" s="18"/>
    </row>
    <row r="175" spans="1:13" ht="13.5" customHeight="1" x14ac:dyDescent="0.25">
      <c r="A175" s="17">
        <v>2</v>
      </c>
      <c r="B175" s="17">
        <v>3</v>
      </c>
      <c r="C175" s="17">
        <v>6</v>
      </c>
      <c r="D175" s="17">
        <v>4</v>
      </c>
      <c r="E175" s="46" t="s">
        <v>13</v>
      </c>
      <c r="F175" s="48" t="s">
        <v>43</v>
      </c>
      <c r="G175" s="47"/>
      <c r="H175" s="41"/>
      <c r="I175" s="41"/>
      <c r="J175" s="41"/>
      <c r="K175" s="41">
        <f>'CUENTA T FR'!CJ74</f>
        <v>0</v>
      </c>
      <c r="L175" s="41">
        <f>K175/$J$210</f>
        <v>0</v>
      </c>
      <c r="M175" s="18"/>
    </row>
    <row r="176" spans="1:13" ht="13.5" customHeight="1" x14ac:dyDescent="0.25">
      <c r="A176" s="17">
        <v>2</v>
      </c>
      <c r="B176" s="17">
        <v>3</v>
      </c>
      <c r="C176" s="17">
        <v>6</v>
      </c>
      <c r="D176" s="17">
        <v>4</v>
      </c>
      <c r="E176" s="46" t="s">
        <v>29</v>
      </c>
      <c r="F176" s="45" t="s">
        <v>42</v>
      </c>
      <c r="G176" s="44"/>
      <c r="H176" s="41"/>
      <c r="I176" s="41"/>
      <c r="J176" s="41"/>
      <c r="K176" s="41">
        <f>'CUENTA T FR'!CK74</f>
        <v>0</v>
      </c>
      <c r="L176" s="41">
        <f>K176/$J$210</f>
        <v>0</v>
      </c>
      <c r="M176" s="18"/>
    </row>
    <row r="177" spans="1:13" ht="13.5" customHeight="1" x14ac:dyDescent="0.25">
      <c r="A177" s="17">
        <v>2</v>
      </c>
      <c r="B177" s="17">
        <v>3</v>
      </c>
      <c r="C177" s="17">
        <v>6</v>
      </c>
      <c r="D177" s="17">
        <v>4</v>
      </c>
      <c r="E177" s="46" t="s">
        <v>41</v>
      </c>
      <c r="F177" s="45" t="s">
        <v>40</v>
      </c>
      <c r="G177" s="44"/>
      <c r="H177" s="41"/>
      <c r="I177" s="41"/>
      <c r="J177" s="41"/>
      <c r="K177" s="41">
        <f>'CUENTA T FR'!CL74</f>
        <v>0</v>
      </c>
      <c r="L177" s="41">
        <f>K177/$J$210</f>
        <v>0</v>
      </c>
      <c r="M177" s="18"/>
    </row>
    <row r="178" spans="1:13" ht="13.5" customHeight="1" x14ac:dyDescent="0.25">
      <c r="A178" s="17">
        <v>2</v>
      </c>
      <c r="B178" s="17">
        <v>3</v>
      </c>
      <c r="C178" s="17">
        <v>6</v>
      </c>
      <c r="D178" s="17">
        <v>9</v>
      </c>
      <c r="E178" s="46"/>
      <c r="F178" s="45" t="s">
        <v>479</v>
      </c>
      <c r="G178" s="44"/>
      <c r="H178" s="41"/>
      <c r="I178" s="41"/>
      <c r="J178" s="41">
        <f>K179</f>
        <v>0</v>
      </c>
      <c r="K178" s="41"/>
      <c r="L178" s="41"/>
      <c r="M178" s="18"/>
    </row>
    <row r="179" spans="1:13" ht="13.5" customHeight="1" x14ac:dyDescent="0.25">
      <c r="A179" s="17">
        <v>2</v>
      </c>
      <c r="B179" s="17">
        <v>3</v>
      </c>
      <c r="C179" s="17">
        <v>6</v>
      </c>
      <c r="D179" s="17">
        <v>9</v>
      </c>
      <c r="E179" s="46" t="s">
        <v>13</v>
      </c>
      <c r="F179" s="45" t="s">
        <v>480</v>
      </c>
      <c r="G179" s="44"/>
      <c r="H179" s="41"/>
      <c r="I179" s="41"/>
      <c r="J179" s="41"/>
      <c r="K179" s="41">
        <f>'CUENTA T FR'!CM74</f>
        <v>0</v>
      </c>
      <c r="L179" s="41">
        <f>K179/$J$210</f>
        <v>0</v>
      </c>
      <c r="M179" s="18"/>
    </row>
    <row r="180" spans="1:13" ht="13.5" customHeight="1" x14ac:dyDescent="0.25">
      <c r="A180" s="50">
        <v>2</v>
      </c>
      <c r="B180" s="50">
        <v>3</v>
      </c>
      <c r="C180" s="50">
        <v>7</v>
      </c>
      <c r="D180" s="50"/>
      <c r="E180" s="50"/>
      <c r="F180" s="229" t="s">
        <v>39</v>
      </c>
      <c r="G180" s="230"/>
      <c r="H180" s="49"/>
      <c r="I180" s="49">
        <f>J181+J187</f>
        <v>681770.64</v>
      </c>
      <c r="J180" s="49"/>
      <c r="K180" s="49"/>
      <c r="L180" s="49"/>
      <c r="M180" s="18"/>
    </row>
    <row r="181" spans="1:13" ht="13.5" customHeight="1" x14ac:dyDescent="0.25">
      <c r="A181" s="17">
        <v>2</v>
      </c>
      <c r="B181" s="17">
        <v>3</v>
      </c>
      <c r="C181" s="17">
        <v>7</v>
      </c>
      <c r="D181" s="17">
        <v>1</v>
      </c>
      <c r="E181" s="46"/>
      <c r="F181" s="48" t="s">
        <v>38</v>
      </c>
      <c r="G181" s="47"/>
      <c r="H181" s="41"/>
      <c r="I181" s="41"/>
      <c r="J181" s="41">
        <f>K182+K183+K184+K185+K186</f>
        <v>0</v>
      </c>
      <c r="K181" s="41"/>
      <c r="L181" s="41"/>
      <c r="M181" s="18"/>
    </row>
    <row r="182" spans="1:13" ht="13.5" customHeight="1" x14ac:dyDescent="0.25">
      <c r="A182" s="17">
        <v>2</v>
      </c>
      <c r="B182" s="17">
        <v>3</v>
      </c>
      <c r="C182" s="17">
        <v>7</v>
      </c>
      <c r="D182" s="17">
        <v>1</v>
      </c>
      <c r="E182" s="46" t="s">
        <v>13</v>
      </c>
      <c r="F182" s="45" t="s">
        <v>37</v>
      </c>
      <c r="G182" s="44"/>
      <c r="H182" s="41"/>
      <c r="I182" s="41"/>
      <c r="J182" s="41"/>
      <c r="K182" s="41">
        <f>'CUENTA T FR'!CN74</f>
        <v>0</v>
      </c>
      <c r="L182" s="41">
        <f>K182/$J$210</f>
        <v>0</v>
      </c>
      <c r="M182" s="18"/>
    </row>
    <row r="183" spans="1:13" ht="13.5" customHeight="1" x14ac:dyDescent="0.25">
      <c r="A183" s="17">
        <v>2</v>
      </c>
      <c r="B183" s="17">
        <v>3</v>
      </c>
      <c r="C183" s="17">
        <v>7</v>
      </c>
      <c r="D183" s="17">
        <v>1</v>
      </c>
      <c r="E183" s="46" t="s">
        <v>15</v>
      </c>
      <c r="F183" s="48" t="s">
        <v>36</v>
      </c>
      <c r="G183" s="47"/>
      <c r="H183" s="41"/>
      <c r="I183" s="41"/>
      <c r="J183" s="41"/>
      <c r="K183" s="41">
        <f>+'CUENTA T FR'!CO74</f>
        <v>0</v>
      </c>
      <c r="L183" s="41">
        <f>K183/$J$210</f>
        <v>0</v>
      </c>
      <c r="M183" s="18"/>
    </row>
    <row r="184" spans="1:13" ht="13.5" customHeight="1" x14ac:dyDescent="0.25">
      <c r="A184" s="17">
        <v>2</v>
      </c>
      <c r="B184" s="17">
        <v>3</v>
      </c>
      <c r="C184" s="17">
        <v>7</v>
      </c>
      <c r="D184" s="17">
        <v>1</v>
      </c>
      <c r="E184" s="46" t="s">
        <v>35</v>
      </c>
      <c r="F184" s="48" t="s">
        <v>34</v>
      </c>
      <c r="G184" s="47"/>
      <c r="H184" s="41"/>
      <c r="I184" s="41"/>
      <c r="J184" s="41"/>
      <c r="K184" s="41">
        <f>'CUENTA T FR'!CP74</f>
        <v>0</v>
      </c>
      <c r="L184" s="41">
        <f>K184/$J$210</f>
        <v>0</v>
      </c>
      <c r="M184" s="18"/>
    </row>
    <row r="185" spans="1:13" ht="13.5" customHeight="1" x14ac:dyDescent="0.25">
      <c r="A185" s="17">
        <v>2</v>
      </c>
      <c r="B185" s="17">
        <v>3</v>
      </c>
      <c r="C185" s="17">
        <v>7</v>
      </c>
      <c r="D185" s="17">
        <v>1</v>
      </c>
      <c r="E185" s="46" t="s">
        <v>28</v>
      </c>
      <c r="F185" s="48" t="s">
        <v>33</v>
      </c>
      <c r="G185" s="47"/>
      <c r="H185" s="41"/>
      <c r="I185" s="41"/>
      <c r="J185" s="41"/>
      <c r="K185" s="41">
        <f>'CUENTA T FR'!CQ74</f>
        <v>0</v>
      </c>
      <c r="L185" s="41">
        <f>K185/$J$210</f>
        <v>0</v>
      </c>
      <c r="M185" s="18"/>
    </row>
    <row r="186" spans="1:13" ht="13.5" customHeight="1" x14ac:dyDescent="0.25">
      <c r="A186" s="17">
        <v>2</v>
      </c>
      <c r="B186" s="17">
        <v>3</v>
      </c>
      <c r="C186" s="17">
        <v>7</v>
      </c>
      <c r="D186" s="17">
        <v>1</v>
      </c>
      <c r="E186" s="46" t="s">
        <v>26</v>
      </c>
      <c r="F186" s="52" t="s">
        <v>32</v>
      </c>
      <c r="G186" s="20"/>
      <c r="H186" s="41"/>
      <c r="I186" s="41"/>
      <c r="J186" s="41"/>
      <c r="K186" s="41">
        <f>'CUENTA T FR'!CR74</f>
        <v>0</v>
      </c>
      <c r="L186" s="41">
        <f>K186/$J$210</f>
        <v>0</v>
      </c>
      <c r="M186" s="18"/>
    </row>
    <row r="187" spans="1:13" ht="13.5" customHeight="1" x14ac:dyDescent="0.25">
      <c r="A187" s="17">
        <v>2</v>
      </c>
      <c r="B187" s="17">
        <v>3</v>
      </c>
      <c r="C187" s="17">
        <v>7</v>
      </c>
      <c r="D187" s="17">
        <v>2</v>
      </c>
      <c r="E187" s="46"/>
      <c r="F187" s="45" t="s">
        <v>31</v>
      </c>
      <c r="G187" s="44"/>
      <c r="H187" s="41"/>
      <c r="I187" s="41"/>
      <c r="J187" s="41">
        <f>K188+K189+K190+K191+K192</f>
        <v>681770.64</v>
      </c>
      <c r="K187" s="41"/>
      <c r="L187" s="41"/>
      <c r="M187" s="18"/>
    </row>
    <row r="188" spans="1:13" ht="13.5" customHeight="1" x14ac:dyDescent="0.25">
      <c r="A188" s="17">
        <v>2</v>
      </c>
      <c r="B188" s="17">
        <v>3</v>
      </c>
      <c r="C188" s="17">
        <v>7</v>
      </c>
      <c r="D188" s="17">
        <v>2</v>
      </c>
      <c r="E188" s="46" t="s">
        <v>15</v>
      </c>
      <c r="F188" s="52" t="s">
        <v>30</v>
      </c>
      <c r="G188" s="20"/>
      <c r="H188" s="41"/>
      <c r="I188" s="41"/>
      <c r="J188" s="41"/>
      <c r="K188" s="41">
        <f>'CUENTA T FR'!CS74</f>
        <v>0</v>
      </c>
      <c r="L188" s="41">
        <f>K188/$J$210</f>
        <v>0</v>
      </c>
      <c r="M188" s="18"/>
    </row>
    <row r="189" spans="1:13" ht="13.5" customHeight="1" x14ac:dyDescent="0.25">
      <c r="A189" s="17">
        <v>2</v>
      </c>
      <c r="B189" s="17">
        <v>3</v>
      </c>
      <c r="C189" s="17">
        <v>7</v>
      </c>
      <c r="D189" s="17">
        <v>2</v>
      </c>
      <c r="E189" s="46" t="s">
        <v>29</v>
      </c>
      <c r="F189" s="52" t="s">
        <v>451</v>
      </c>
      <c r="G189" s="20"/>
      <c r="H189" s="41"/>
      <c r="I189" s="41"/>
      <c r="J189" s="41"/>
      <c r="K189" s="41">
        <f>+'CUENTA T FR'!CT74</f>
        <v>573850.74</v>
      </c>
      <c r="L189" s="41">
        <f>K189/$J$210</f>
        <v>0.60373186293611603</v>
      </c>
      <c r="M189" s="18"/>
    </row>
    <row r="190" spans="1:13" ht="13.5" customHeight="1" x14ac:dyDescent="0.25">
      <c r="A190" s="17">
        <v>2</v>
      </c>
      <c r="B190" s="17">
        <v>3</v>
      </c>
      <c r="C190" s="17">
        <v>7</v>
      </c>
      <c r="D190" s="17">
        <v>2</v>
      </c>
      <c r="E190" s="46" t="s">
        <v>28</v>
      </c>
      <c r="F190" s="52" t="s">
        <v>27</v>
      </c>
      <c r="G190" s="20"/>
      <c r="H190" s="41"/>
      <c r="I190" s="41"/>
      <c r="J190" s="41"/>
      <c r="K190" s="41">
        <f>'CUENTA T FR'!CU74</f>
        <v>0</v>
      </c>
      <c r="L190" s="41">
        <f>K190/$J$210</f>
        <v>0</v>
      </c>
      <c r="M190" s="18"/>
    </row>
    <row r="191" spans="1:13" ht="13.5" customHeight="1" x14ac:dyDescent="0.25">
      <c r="A191" s="17">
        <v>2</v>
      </c>
      <c r="B191" s="17">
        <v>3</v>
      </c>
      <c r="C191" s="17">
        <v>7</v>
      </c>
      <c r="D191" s="17">
        <v>2</v>
      </c>
      <c r="E191" s="46" t="s">
        <v>26</v>
      </c>
      <c r="F191" s="51" t="s">
        <v>25</v>
      </c>
      <c r="G191" s="20"/>
      <c r="H191" s="41"/>
      <c r="I191" s="41"/>
      <c r="J191" s="41"/>
      <c r="K191" s="41">
        <f>'CUENTA T FR'!CV74</f>
        <v>0</v>
      </c>
      <c r="L191" s="41">
        <f>K191/$J$210</f>
        <v>0</v>
      </c>
      <c r="M191" s="18"/>
    </row>
    <row r="192" spans="1:13" ht="13.5" customHeight="1" x14ac:dyDescent="0.25">
      <c r="A192" s="17">
        <v>2</v>
      </c>
      <c r="B192" s="17">
        <v>3</v>
      </c>
      <c r="C192" s="17">
        <v>7</v>
      </c>
      <c r="D192" s="17">
        <v>2</v>
      </c>
      <c r="E192" s="46" t="s">
        <v>452</v>
      </c>
      <c r="F192" s="51" t="s">
        <v>23</v>
      </c>
      <c r="G192" s="20"/>
      <c r="H192" s="41"/>
      <c r="I192" s="41"/>
      <c r="J192" s="41"/>
      <c r="K192" s="41">
        <f>+'CUENTA T FR'!CW74</f>
        <v>107919.9</v>
      </c>
      <c r="L192" s="41">
        <f>K192/$J$210</f>
        <v>0.11353942363981154</v>
      </c>
      <c r="M192" s="18"/>
    </row>
    <row r="193" spans="1:13" ht="13.5" customHeight="1" x14ac:dyDescent="0.25">
      <c r="A193" s="50">
        <v>2</v>
      </c>
      <c r="B193" s="50">
        <v>3</v>
      </c>
      <c r="C193" s="50">
        <v>9</v>
      </c>
      <c r="D193" s="50"/>
      <c r="E193" s="50"/>
      <c r="F193" s="229" t="s">
        <v>22</v>
      </c>
      <c r="G193" s="230"/>
      <c r="H193" s="49"/>
      <c r="I193" s="49">
        <f>J194+J196+J198+J200+J202+J204+J207</f>
        <v>113858.27</v>
      </c>
      <c r="J193" s="49"/>
      <c r="K193" s="49"/>
      <c r="L193" s="49"/>
      <c r="M193" s="18"/>
    </row>
    <row r="194" spans="1:13" ht="13.5" customHeight="1" x14ac:dyDescent="0.25">
      <c r="A194" s="17">
        <v>2</v>
      </c>
      <c r="B194" s="17">
        <v>3</v>
      </c>
      <c r="C194" s="17">
        <v>9</v>
      </c>
      <c r="D194" s="17">
        <v>1</v>
      </c>
      <c r="E194" s="46"/>
      <c r="F194" s="48" t="s">
        <v>21</v>
      </c>
      <c r="G194" s="47"/>
      <c r="H194" s="41"/>
      <c r="I194" s="41"/>
      <c r="J194" s="41">
        <f>K195</f>
        <v>21793.49</v>
      </c>
      <c r="K194" s="41"/>
      <c r="L194" s="41"/>
      <c r="M194" s="18"/>
    </row>
    <row r="195" spans="1:13" ht="13.5" customHeight="1" x14ac:dyDescent="0.25">
      <c r="A195" s="17">
        <v>2</v>
      </c>
      <c r="B195" s="17">
        <v>3</v>
      </c>
      <c r="C195" s="17">
        <v>9</v>
      </c>
      <c r="D195" s="17">
        <v>1</v>
      </c>
      <c r="E195" s="46" t="s">
        <v>13</v>
      </c>
      <c r="F195" s="45" t="s">
        <v>481</v>
      </c>
      <c r="G195" s="47"/>
      <c r="H195" s="41"/>
      <c r="I195" s="41"/>
      <c r="J195" s="41"/>
      <c r="K195" s="41">
        <f>'CUENTA T FR'!CX74</f>
        <v>21793.49</v>
      </c>
      <c r="L195" s="41">
        <f>K195/$J$210</f>
        <v>2.2928304174670257E-2</v>
      </c>
      <c r="M195" s="18"/>
    </row>
    <row r="196" spans="1:13" ht="13.5" customHeight="1" x14ac:dyDescent="0.25">
      <c r="A196" s="17">
        <v>2</v>
      </c>
      <c r="B196" s="17">
        <v>3</v>
      </c>
      <c r="C196" s="17">
        <v>9</v>
      </c>
      <c r="D196" s="17">
        <v>2</v>
      </c>
      <c r="E196" s="46"/>
      <c r="F196" s="45" t="s">
        <v>484</v>
      </c>
      <c r="G196" s="44"/>
      <c r="H196" s="41"/>
      <c r="I196" s="41"/>
      <c r="J196" s="41">
        <f>K197</f>
        <v>0</v>
      </c>
      <c r="K196" s="41"/>
      <c r="L196" s="41"/>
      <c r="M196" s="18"/>
    </row>
    <row r="197" spans="1:13" ht="13.5" customHeight="1" x14ac:dyDescent="0.25">
      <c r="A197" s="17">
        <v>2</v>
      </c>
      <c r="B197" s="17">
        <v>3</v>
      </c>
      <c r="C197" s="17">
        <v>9</v>
      </c>
      <c r="D197" s="17">
        <v>2</v>
      </c>
      <c r="E197" s="46" t="s">
        <v>13</v>
      </c>
      <c r="F197" s="45" t="s">
        <v>483</v>
      </c>
      <c r="G197" s="44"/>
      <c r="H197" s="41"/>
      <c r="I197" s="41"/>
      <c r="J197" s="41"/>
      <c r="K197" s="41">
        <f>'CUENTA T FR'!CY74</f>
        <v>0</v>
      </c>
      <c r="L197" s="41">
        <f>K197/$J$210</f>
        <v>0</v>
      </c>
      <c r="M197" s="18"/>
    </row>
    <row r="198" spans="1:13" ht="13.5" customHeight="1" x14ac:dyDescent="0.25">
      <c r="A198" s="17">
        <v>2</v>
      </c>
      <c r="B198" s="17">
        <v>3</v>
      </c>
      <c r="C198" s="17">
        <v>9</v>
      </c>
      <c r="D198" s="17">
        <v>3</v>
      </c>
      <c r="E198" s="46"/>
      <c r="F198" s="45" t="s">
        <v>20</v>
      </c>
      <c r="G198" s="44"/>
      <c r="H198" s="41"/>
      <c r="I198" s="41"/>
      <c r="J198" s="41">
        <f>K199</f>
        <v>92064.78</v>
      </c>
      <c r="K198" s="41"/>
      <c r="L198" s="41"/>
      <c r="M198" s="18"/>
    </row>
    <row r="199" spans="1:13" ht="13.5" customHeight="1" x14ac:dyDescent="0.25">
      <c r="A199" s="17">
        <v>2</v>
      </c>
      <c r="B199" s="17">
        <v>3</v>
      </c>
      <c r="C199" s="17">
        <v>9</v>
      </c>
      <c r="D199" s="17">
        <v>3</v>
      </c>
      <c r="E199" s="46" t="s">
        <v>13</v>
      </c>
      <c r="F199" s="45" t="s">
        <v>20</v>
      </c>
      <c r="G199" s="44"/>
      <c r="H199" s="41"/>
      <c r="I199" s="41"/>
      <c r="J199" s="41"/>
      <c r="K199" s="41">
        <f>+'CUENTA T FR'!CZ74</f>
        <v>92064.78</v>
      </c>
      <c r="L199" s="41">
        <f>K199/$J$210</f>
        <v>9.6858707789073642E-2</v>
      </c>
      <c r="M199" s="18"/>
    </row>
    <row r="200" spans="1:13" ht="13.5" customHeight="1" x14ac:dyDescent="0.25">
      <c r="A200" s="17">
        <v>2</v>
      </c>
      <c r="B200" s="17">
        <v>3</v>
      </c>
      <c r="C200" s="17">
        <v>9</v>
      </c>
      <c r="D200" s="17">
        <v>5</v>
      </c>
      <c r="E200" s="46"/>
      <c r="F200" s="45" t="s">
        <v>19</v>
      </c>
      <c r="G200" s="44"/>
      <c r="H200" s="41"/>
      <c r="I200" s="41"/>
      <c r="J200" s="41">
        <f>K201</f>
        <v>0</v>
      </c>
      <c r="K200" s="41"/>
      <c r="L200" s="41"/>
      <c r="M200" s="18"/>
    </row>
    <row r="201" spans="1:13" ht="13.5" customHeight="1" x14ac:dyDescent="0.25">
      <c r="A201" s="17">
        <v>2</v>
      </c>
      <c r="B201" s="17">
        <v>3</v>
      </c>
      <c r="C201" s="17">
        <v>9</v>
      </c>
      <c r="D201" s="17">
        <v>5</v>
      </c>
      <c r="E201" s="46" t="s">
        <v>13</v>
      </c>
      <c r="F201" s="45" t="s">
        <v>19</v>
      </c>
      <c r="G201" s="44"/>
      <c r="H201" s="41"/>
      <c r="I201" s="41"/>
      <c r="J201" s="41"/>
      <c r="K201" s="41">
        <f>'CUENTA T FR'!DA74</f>
        <v>0</v>
      </c>
      <c r="L201" s="41">
        <f>K201/$J$210</f>
        <v>0</v>
      </c>
      <c r="M201" s="18"/>
    </row>
    <row r="202" spans="1:13" ht="13.5" customHeight="1" x14ac:dyDescent="0.25">
      <c r="A202" s="17">
        <v>2</v>
      </c>
      <c r="B202" s="17">
        <v>3</v>
      </c>
      <c r="C202" s="17">
        <v>9</v>
      </c>
      <c r="D202" s="17">
        <v>6</v>
      </c>
      <c r="E202" s="46"/>
      <c r="F202" s="45" t="s">
        <v>18</v>
      </c>
      <c r="G202" s="44"/>
      <c r="H202" s="41"/>
      <c r="I202" s="41"/>
      <c r="J202" s="41">
        <f>K203</f>
        <v>0</v>
      </c>
      <c r="K202" s="41"/>
      <c r="L202" s="41"/>
      <c r="M202" s="18"/>
    </row>
    <row r="203" spans="1:13" ht="13.5" customHeight="1" x14ac:dyDescent="0.25">
      <c r="A203" s="17">
        <v>2</v>
      </c>
      <c r="B203" s="17">
        <v>3</v>
      </c>
      <c r="C203" s="17">
        <v>9</v>
      </c>
      <c r="D203" s="17">
        <v>6</v>
      </c>
      <c r="E203" s="46" t="s">
        <v>13</v>
      </c>
      <c r="F203" s="45" t="s">
        <v>18</v>
      </c>
      <c r="G203" s="44"/>
      <c r="H203" s="41"/>
      <c r="I203" s="41"/>
      <c r="J203" s="38"/>
      <c r="K203" s="41">
        <f>'CUENTA T FR'!DB74</f>
        <v>0</v>
      </c>
      <c r="L203" s="41">
        <f>K203/$J$210</f>
        <v>0</v>
      </c>
      <c r="M203" s="18"/>
    </row>
    <row r="204" spans="1:13" ht="13.5" customHeight="1" x14ac:dyDescent="0.25">
      <c r="A204" s="17">
        <v>2</v>
      </c>
      <c r="B204" s="40">
        <v>3</v>
      </c>
      <c r="C204" s="40">
        <v>9</v>
      </c>
      <c r="D204" s="40">
        <v>8</v>
      </c>
      <c r="E204" s="39"/>
      <c r="F204" s="45" t="s">
        <v>17</v>
      </c>
      <c r="G204" s="44"/>
      <c r="H204" s="38"/>
      <c r="I204" s="43"/>
      <c r="J204" s="38">
        <f>K205+K206</f>
        <v>0</v>
      </c>
      <c r="K204" s="42"/>
      <c r="L204" s="41"/>
      <c r="M204" s="18"/>
    </row>
    <row r="205" spans="1:13" ht="13.5" customHeight="1" x14ac:dyDescent="0.25">
      <c r="A205" s="17">
        <v>2</v>
      </c>
      <c r="B205" s="40">
        <v>3</v>
      </c>
      <c r="C205" s="40">
        <v>9</v>
      </c>
      <c r="D205" s="40">
        <v>8</v>
      </c>
      <c r="E205" s="39" t="s">
        <v>13</v>
      </c>
      <c r="F205" s="45" t="s">
        <v>16</v>
      </c>
      <c r="G205" s="44"/>
      <c r="H205" s="38"/>
      <c r="I205" s="43"/>
      <c r="J205" s="38"/>
      <c r="K205" s="42">
        <f>'CUENTA T FR'!DC74</f>
        <v>0</v>
      </c>
      <c r="L205" s="41">
        <f>K205/$J$210</f>
        <v>0</v>
      </c>
      <c r="M205" s="37"/>
    </row>
    <row r="206" spans="1:13" ht="13.5" customHeight="1" x14ac:dyDescent="0.25">
      <c r="A206" s="17">
        <v>2</v>
      </c>
      <c r="B206" s="40">
        <v>3</v>
      </c>
      <c r="C206" s="40">
        <v>9</v>
      </c>
      <c r="D206" s="40">
        <v>8</v>
      </c>
      <c r="E206" s="39" t="s">
        <v>15</v>
      </c>
      <c r="F206" s="45" t="s">
        <v>14</v>
      </c>
      <c r="G206" s="44"/>
      <c r="H206" s="38"/>
      <c r="I206" s="43"/>
      <c r="J206" s="38"/>
      <c r="K206" s="42">
        <f>'CUENTA T FR'!DD74</f>
        <v>0</v>
      </c>
      <c r="L206" s="41">
        <f>K206/$J$210</f>
        <v>0</v>
      </c>
      <c r="M206" s="37"/>
    </row>
    <row r="207" spans="1:13" ht="13.5" customHeight="1" x14ac:dyDescent="0.25">
      <c r="A207" s="40">
        <v>2</v>
      </c>
      <c r="B207" s="40">
        <v>3</v>
      </c>
      <c r="C207" s="40">
        <v>9</v>
      </c>
      <c r="D207" s="40">
        <v>9</v>
      </c>
      <c r="E207" s="39"/>
      <c r="F207" s="45" t="s">
        <v>12</v>
      </c>
      <c r="G207" s="44"/>
      <c r="H207" s="38"/>
      <c r="I207" s="43"/>
      <c r="J207" s="38">
        <f>K208+K209</f>
        <v>0</v>
      </c>
      <c r="K207" s="42"/>
      <c r="L207" s="41"/>
      <c r="M207" s="37"/>
    </row>
    <row r="208" spans="1:13" ht="13.5" customHeight="1" x14ac:dyDescent="0.25">
      <c r="A208" s="40">
        <v>2</v>
      </c>
      <c r="B208" s="40">
        <v>3</v>
      </c>
      <c r="C208" s="40">
        <v>9</v>
      </c>
      <c r="D208" s="40">
        <v>9</v>
      </c>
      <c r="E208" s="39" t="s">
        <v>13</v>
      </c>
      <c r="F208" s="45" t="s">
        <v>12</v>
      </c>
      <c r="G208" s="44"/>
      <c r="H208" s="38"/>
      <c r="I208" s="38"/>
      <c r="J208" s="38"/>
      <c r="K208" s="38">
        <f>'CUENTA T FR'!DE74</f>
        <v>0</v>
      </c>
      <c r="L208" s="38">
        <f>K208/$J$210</f>
        <v>0</v>
      </c>
      <c r="M208" s="37"/>
    </row>
    <row r="209" spans="1:13" ht="13.5" customHeight="1" thickBot="1" x14ac:dyDescent="0.3">
      <c r="A209" s="40">
        <v>2</v>
      </c>
      <c r="B209" s="40">
        <v>3</v>
      </c>
      <c r="C209" s="40">
        <v>9</v>
      </c>
      <c r="D209" s="40">
        <v>9</v>
      </c>
      <c r="E209" s="39" t="s">
        <v>35</v>
      </c>
      <c r="F209" s="185" t="s">
        <v>485</v>
      </c>
      <c r="G209" s="186"/>
      <c r="H209" s="38"/>
      <c r="I209" s="38"/>
      <c r="J209" s="38"/>
      <c r="K209" s="38">
        <f>'CUENTA T FR'!DF74</f>
        <v>0</v>
      </c>
      <c r="L209" s="38">
        <f>K209/$J$210</f>
        <v>0</v>
      </c>
      <c r="M209" s="37"/>
    </row>
    <row r="210" spans="1:13" ht="18.75" customHeight="1" thickBot="1" x14ac:dyDescent="0.3">
      <c r="A210" s="36"/>
      <c r="B210" s="35" t="s">
        <v>11</v>
      </c>
      <c r="C210" s="34"/>
      <c r="D210" s="34"/>
      <c r="E210" s="34"/>
      <c r="F210" s="34"/>
      <c r="G210" s="33"/>
      <c r="H210" s="32">
        <f>H16+H121</f>
        <v>950505.97</v>
      </c>
      <c r="I210" s="31">
        <f>SUM(I16:I208)</f>
        <v>950505.97</v>
      </c>
      <c r="J210" s="31">
        <f>SUM(J16:J208)</f>
        <v>950505.97</v>
      </c>
      <c r="K210" s="31">
        <f>SUM(K16:K208)</f>
        <v>950505.97000000009</v>
      </c>
      <c r="L210" s="30">
        <f>K210/$J$210</f>
        <v>1.0000000000000002</v>
      </c>
      <c r="M210" s="29">
        <f>SUM(M102:M204)</f>
        <v>0</v>
      </c>
    </row>
    <row r="211" spans="1:13" ht="13.5" customHeight="1" x14ac:dyDescent="0.25">
      <c r="A211" s="28"/>
      <c r="B211" s="27" t="s">
        <v>10</v>
      </c>
      <c r="C211" s="27"/>
      <c r="D211" s="27"/>
      <c r="E211" s="27"/>
      <c r="F211" s="27"/>
      <c r="G211" s="26"/>
      <c r="H211" s="25"/>
      <c r="I211" s="24"/>
      <c r="J211" s="24"/>
      <c r="K211" s="23"/>
      <c r="L211" s="23"/>
      <c r="M211" s="17"/>
    </row>
    <row r="212" spans="1:13" ht="13.5" customHeight="1" x14ac:dyDescent="0.25">
      <c r="A212" s="22"/>
      <c r="B212" s="21" t="s">
        <v>9</v>
      </c>
      <c r="C212" s="21"/>
      <c r="D212" s="21"/>
      <c r="E212" s="21"/>
      <c r="F212" s="21"/>
      <c r="G212" s="20"/>
      <c r="H212" s="18"/>
      <c r="I212" s="18"/>
      <c r="J212" s="18"/>
      <c r="K212" s="17"/>
      <c r="L212" s="17"/>
      <c r="M212" s="17"/>
    </row>
    <row r="213" spans="1:13" ht="13.5" customHeight="1" x14ac:dyDescent="0.25">
      <c r="A213" s="22"/>
      <c r="B213" s="21" t="s">
        <v>8</v>
      </c>
      <c r="C213" s="21"/>
      <c r="D213" s="21"/>
      <c r="E213" s="21"/>
      <c r="F213" s="21"/>
      <c r="G213" s="20"/>
      <c r="H213" s="19"/>
      <c r="I213" s="18"/>
      <c r="J213" s="18"/>
      <c r="K213" s="17"/>
      <c r="L213" s="17"/>
      <c r="M213" s="17"/>
    </row>
    <row r="214" spans="1:13" ht="13.5" customHeight="1" thickBot="1" x14ac:dyDescent="0.3">
      <c r="A214" s="16"/>
      <c r="B214" s="15" t="s">
        <v>7</v>
      </c>
      <c r="C214" s="15"/>
      <c r="D214" s="15"/>
      <c r="E214" s="15"/>
      <c r="F214" s="15"/>
      <c r="G214" s="14"/>
      <c r="H214" s="13"/>
      <c r="I214" s="13"/>
      <c r="J214" s="13"/>
      <c r="K214" s="12"/>
      <c r="L214" s="12"/>
      <c r="M214" s="12"/>
    </row>
    <row r="215" spans="1:13" ht="13.5" customHeight="1" x14ac:dyDescent="0.25">
      <c r="A215" s="4"/>
      <c r="B215" s="11"/>
      <c r="C215" s="11"/>
      <c r="D215" s="11"/>
      <c r="E215" s="11"/>
      <c r="F215" s="11"/>
      <c r="G215" s="11"/>
      <c r="H215" s="9"/>
      <c r="I215" s="9"/>
      <c r="J215" s="9"/>
      <c r="K215" s="4"/>
      <c r="L215" s="4"/>
      <c r="M215" s="4"/>
    </row>
    <row r="216" spans="1:13" ht="13.5" customHeight="1" x14ac:dyDescent="0.25">
      <c r="A216" s="4"/>
      <c r="B216" s="11"/>
      <c r="C216" s="11"/>
      <c r="D216" s="11"/>
      <c r="E216" s="11"/>
      <c r="F216" s="11"/>
      <c r="G216" s="10"/>
      <c r="H216" s="9"/>
      <c r="I216" s="9"/>
      <c r="J216" s="9"/>
      <c r="K216" s="8">
        <f>K211+K212-K213</f>
        <v>0</v>
      </c>
      <c r="L216" s="4"/>
      <c r="M216" s="4"/>
    </row>
    <row r="217" spans="1:13" ht="13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3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3.5" customHeight="1" x14ac:dyDescent="0.3">
      <c r="A219" s="219" t="s">
        <v>522</v>
      </c>
      <c r="B219" s="219"/>
      <c r="C219" s="219"/>
      <c r="D219" s="219"/>
      <c r="E219" s="219"/>
      <c r="F219" s="219"/>
      <c r="G219" s="6"/>
      <c r="H219" s="6"/>
      <c r="I219" s="6"/>
      <c r="J219" s="6"/>
      <c r="K219" s="7"/>
      <c r="L219" s="3"/>
      <c r="M219" s="3"/>
    </row>
    <row r="220" spans="1:13" ht="13.5" customHeight="1" x14ac:dyDescent="0.3">
      <c r="A220" s="3" t="s">
        <v>6</v>
      </c>
      <c r="B220" s="3"/>
      <c r="C220" s="3"/>
      <c r="D220" s="3"/>
      <c r="E220" s="3"/>
      <c r="F220" s="3"/>
      <c r="G220" s="218" t="s">
        <v>5</v>
      </c>
      <c r="H220" s="218"/>
      <c r="I220" s="3"/>
      <c r="J220" s="218" t="s">
        <v>4</v>
      </c>
      <c r="K220" s="218"/>
      <c r="L220" s="7"/>
      <c r="M220" s="3"/>
    </row>
    <row r="221" spans="1:13" ht="13.5" customHeight="1" x14ac:dyDescent="0.3">
      <c r="A221" s="256" t="s">
        <v>3</v>
      </c>
      <c r="B221" s="256"/>
      <c r="C221" s="256"/>
      <c r="D221" s="256"/>
      <c r="E221" s="256"/>
      <c r="F221" s="256"/>
      <c r="G221" s="256"/>
      <c r="H221" s="256"/>
      <c r="I221" s="256"/>
      <c r="J221" s="256"/>
      <c r="K221" s="256"/>
      <c r="L221" s="256"/>
      <c r="M221" s="3"/>
    </row>
    <row r="222" spans="1:13" ht="13.5" customHeight="1" x14ac:dyDescent="0.3">
      <c r="A222" s="6"/>
      <c r="B222" s="3"/>
      <c r="C222" s="3"/>
      <c r="D222" s="3"/>
      <c r="E222" s="3"/>
      <c r="F222" s="3"/>
      <c r="G222" s="3"/>
      <c r="H222" s="3"/>
      <c r="I222" s="3"/>
      <c r="J222" s="6"/>
      <c r="K222" s="6"/>
      <c r="L222" s="3"/>
      <c r="M222" s="3"/>
    </row>
    <row r="223" spans="1:13" ht="13.5" customHeight="1" x14ac:dyDescent="0.3">
      <c r="A223" s="6"/>
      <c r="B223" s="3"/>
      <c r="C223" s="3"/>
      <c r="D223" s="3"/>
      <c r="E223" s="3"/>
      <c r="F223" s="3"/>
      <c r="G223" s="3"/>
      <c r="H223" s="3"/>
      <c r="I223" s="3"/>
      <c r="J223" s="6"/>
      <c r="K223" s="6"/>
      <c r="L223" s="3"/>
      <c r="M223" s="3"/>
    </row>
    <row r="224" spans="1:13" ht="13.5" customHeight="1" x14ac:dyDescent="0.3">
      <c r="A224" s="6"/>
      <c r="B224" s="3"/>
      <c r="C224" s="3"/>
      <c r="D224" s="3"/>
      <c r="E224" s="3"/>
      <c r="F224" s="3"/>
      <c r="G224" s="3"/>
      <c r="H224" s="3"/>
      <c r="I224" s="3"/>
      <c r="J224" s="6"/>
      <c r="K224" s="6"/>
      <c r="L224" s="3"/>
      <c r="M224" s="3"/>
    </row>
    <row r="225" spans="1:13" ht="16.5" customHeight="1" x14ac:dyDescent="0.3">
      <c r="A225" s="4" t="s">
        <v>2</v>
      </c>
      <c r="B225" s="3"/>
      <c r="C225" s="3"/>
      <c r="D225" s="3"/>
      <c r="E225" s="3"/>
      <c r="F225" s="5"/>
      <c r="G225" s="3"/>
      <c r="I225" s="4" t="s">
        <v>1</v>
      </c>
      <c r="J225" s="217"/>
      <c r="K225" s="218"/>
      <c r="L225" s="3"/>
      <c r="M225" s="3"/>
    </row>
    <row r="226" spans="1:13" ht="15.75" x14ac:dyDescent="0.25">
      <c r="K226" s="2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6"/>
  <sheetViews>
    <sheetView topLeftCell="DF1" workbookViewId="0">
      <pane ySplit="1" topLeftCell="A5" activePane="bottomLeft" state="frozen"/>
      <selection pane="bottomLeft" activeCell="DJ26" sqref="DJ26:DJ30"/>
    </sheetView>
  </sheetViews>
  <sheetFormatPr baseColWidth="10" defaultRowHeight="12.75" x14ac:dyDescent="0.2"/>
  <cols>
    <col min="1" max="1" width="12.85546875" style="1" customWidth="1"/>
    <col min="2" max="2" width="10.42578125" style="1" customWidth="1"/>
    <col min="3" max="3" width="12.7109375" style="1" customWidth="1"/>
    <col min="4" max="5" width="9.5703125" style="1" customWidth="1"/>
    <col min="6" max="6" width="8.7109375" style="1" customWidth="1"/>
    <col min="7" max="7" width="10" style="1" customWidth="1"/>
    <col min="8" max="8" width="9.85546875" style="1" customWidth="1"/>
    <col min="9" max="9" width="10.85546875" style="1" customWidth="1"/>
    <col min="10" max="10" width="13.85546875" style="1" bestFit="1" customWidth="1"/>
    <col min="11" max="11" width="11.5703125" style="1" customWidth="1"/>
    <col min="12" max="12" width="10.42578125" style="1" customWidth="1"/>
    <col min="13" max="13" width="11.42578125" style="1"/>
    <col min="14" max="14" width="8" style="1" customWidth="1"/>
    <col min="15" max="15" width="11.28515625" style="1" customWidth="1"/>
    <col min="16" max="16" width="8.140625" style="1" customWidth="1"/>
    <col min="17" max="17" width="10.28515625" style="1" customWidth="1"/>
    <col min="18" max="18" width="10.140625" style="1" customWidth="1"/>
    <col min="19" max="19" width="7.42578125" style="1" customWidth="1"/>
    <col min="20" max="21" width="10.5703125" style="1" customWidth="1"/>
    <col min="22" max="25" width="12.28515625" style="1" customWidth="1"/>
    <col min="26" max="26" width="11" style="1" customWidth="1"/>
    <col min="27" max="27" width="8.42578125" style="1" customWidth="1"/>
    <col min="28" max="33" width="9.5703125" style="1" customWidth="1"/>
    <col min="34" max="34" width="12.7109375" style="1" customWidth="1"/>
    <col min="35" max="35" width="10.7109375" style="1" customWidth="1"/>
    <col min="36" max="36" width="11" style="1" customWidth="1"/>
    <col min="37" max="41" width="9.140625" style="1" customWidth="1"/>
    <col min="42" max="42" width="7" style="1" customWidth="1"/>
    <col min="43" max="43" width="11.140625" style="1" customWidth="1"/>
    <col min="44" max="44" width="10.85546875" style="1" customWidth="1"/>
    <col min="45" max="45" width="10.140625" style="1" customWidth="1"/>
    <col min="46" max="46" width="8.5703125" style="1" customWidth="1"/>
    <col min="47" max="47" width="8.28515625" style="1" customWidth="1"/>
    <col min="48" max="48" width="11" style="1" customWidth="1"/>
    <col min="49" max="49" width="11.28515625" style="1" customWidth="1"/>
    <col min="50" max="50" width="11.140625" style="1" customWidth="1"/>
    <col min="51" max="52" width="8.42578125" style="1" customWidth="1"/>
    <col min="53" max="54" width="9.7109375" style="1" customWidth="1"/>
    <col min="55" max="55" width="7" style="1" customWidth="1"/>
    <col min="56" max="56" width="11.28515625" style="1" customWidth="1"/>
    <col min="57" max="57" width="7.7109375" style="1" customWidth="1"/>
    <col min="58" max="58" width="7.5703125" style="1" customWidth="1"/>
    <col min="59" max="60" width="8.42578125" style="1" customWidth="1"/>
    <col min="61" max="62" width="12.5703125" style="1" customWidth="1"/>
    <col min="63" max="63" width="8" style="1" customWidth="1"/>
    <col min="64" max="64" width="10.140625" style="1" customWidth="1"/>
    <col min="65" max="65" width="7.7109375" style="1" customWidth="1"/>
    <col min="66" max="66" width="10.85546875" style="1" customWidth="1"/>
    <col min="67" max="67" width="11" style="1" customWidth="1"/>
    <col min="68" max="68" width="11.28515625" style="1" customWidth="1"/>
    <col min="69" max="69" width="9" style="1" customWidth="1"/>
    <col min="70" max="70" width="10" style="1" customWidth="1"/>
    <col min="71" max="71" width="12.140625" style="1" customWidth="1"/>
    <col min="72" max="75" width="9.85546875" style="1" customWidth="1"/>
    <col min="76" max="76" width="12" style="1" customWidth="1"/>
    <col min="77" max="91" width="9.85546875" style="1" customWidth="1"/>
    <col min="92" max="92" width="10.7109375" style="1" customWidth="1"/>
    <col min="93" max="93" width="11.42578125" style="1" customWidth="1"/>
    <col min="94" max="94" width="12" style="1" customWidth="1"/>
    <col min="95" max="96" width="9.85546875" style="1" customWidth="1"/>
    <col min="97" max="97" width="11.5703125" style="1" customWidth="1"/>
    <col min="98" max="98" width="11.7109375" style="1" customWidth="1"/>
    <col min="99" max="101" width="9.85546875" style="1" customWidth="1"/>
    <col min="102" max="102" width="10.7109375" style="1" customWidth="1"/>
    <col min="103" max="103" width="11.42578125" style="1" customWidth="1"/>
    <col min="104" max="104" width="12.7109375" style="1" customWidth="1"/>
    <col min="105" max="105" width="9.85546875" style="1" customWidth="1"/>
    <col min="106" max="106" width="14.140625" style="1" customWidth="1"/>
    <col min="107" max="110" width="9.85546875" style="1" customWidth="1"/>
    <col min="111" max="111" width="13.140625" style="1" customWidth="1"/>
    <col min="112" max="112" width="17.7109375" style="1" customWidth="1"/>
    <col min="113" max="113" width="16.7109375" style="76" bestFit="1" customWidth="1"/>
    <col min="114" max="114" width="11.42578125" style="1"/>
    <col min="115" max="115" width="18.85546875" style="1" bestFit="1" customWidth="1"/>
    <col min="116" max="117" width="11.42578125" style="1"/>
    <col min="118" max="118" width="18.7109375" style="1" bestFit="1" customWidth="1"/>
    <col min="119" max="16384" width="11.42578125" style="1"/>
  </cols>
  <sheetData>
    <row r="1" spans="1:118" x14ac:dyDescent="0.2">
      <c r="A1" s="83">
        <v>221101</v>
      </c>
      <c r="B1" s="83">
        <v>221201</v>
      </c>
      <c r="C1" s="83">
        <v>221301</v>
      </c>
      <c r="D1" s="83">
        <v>221401</v>
      </c>
      <c r="E1" s="83">
        <v>221501</v>
      </c>
      <c r="F1" s="83">
        <v>221601</v>
      </c>
      <c r="G1" s="83">
        <v>221701</v>
      </c>
      <c r="H1" s="83">
        <v>221801</v>
      </c>
      <c r="I1" s="83">
        <v>222101</v>
      </c>
      <c r="J1" s="83">
        <v>222201</v>
      </c>
      <c r="K1" s="83">
        <v>223101</v>
      </c>
      <c r="L1" s="83">
        <v>223201</v>
      </c>
      <c r="M1" s="83">
        <v>224101</v>
      </c>
      <c r="N1" s="83">
        <v>224201</v>
      </c>
      <c r="O1" s="83">
        <v>224301</v>
      </c>
      <c r="P1" s="83">
        <v>224401</v>
      </c>
      <c r="Q1" s="83">
        <v>225101</v>
      </c>
      <c r="R1" s="83">
        <v>225301</v>
      </c>
      <c r="S1" s="83">
        <v>225302</v>
      </c>
      <c r="T1" s="83">
        <v>225303</v>
      </c>
      <c r="U1" s="83">
        <v>225304</v>
      </c>
      <c r="V1" s="83">
        <v>225305</v>
      </c>
      <c r="W1" s="83">
        <v>225401</v>
      </c>
      <c r="X1" s="83">
        <v>225801</v>
      </c>
      <c r="Y1" s="83">
        <v>225901</v>
      </c>
      <c r="Z1" s="83">
        <v>226101</v>
      </c>
      <c r="AA1" s="83">
        <v>226201</v>
      </c>
      <c r="AB1" s="83">
        <v>227101</v>
      </c>
      <c r="AC1" s="83">
        <v>227103</v>
      </c>
      <c r="AD1" s="83">
        <v>227106</v>
      </c>
      <c r="AE1" s="83">
        <v>227107</v>
      </c>
      <c r="AF1" s="83">
        <v>227199</v>
      </c>
      <c r="AG1" s="83">
        <v>227201</v>
      </c>
      <c r="AH1" s="83">
        <v>227202</v>
      </c>
      <c r="AI1" s="83">
        <v>227204</v>
      </c>
      <c r="AJ1" s="83">
        <v>227205</v>
      </c>
      <c r="AK1" s="83">
        <v>227206</v>
      </c>
      <c r="AL1" s="83">
        <v>227207</v>
      </c>
      <c r="AM1" s="83">
        <v>227208</v>
      </c>
      <c r="AN1" s="83">
        <v>227299</v>
      </c>
      <c r="AO1" s="83">
        <v>227301</v>
      </c>
      <c r="AP1" s="83">
        <v>228101</v>
      </c>
      <c r="AQ1" s="83">
        <v>228201</v>
      </c>
      <c r="AR1" s="83">
        <v>228301</v>
      </c>
      <c r="AS1" s="83">
        <v>228401</v>
      </c>
      <c r="AT1" s="83">
        <v>228501</v>
      </c>
      <c r="AU1" s="83">
        <v>228502</v>
      </c>
      <c r="AV1" s="83">
        <v>228503</v>
      </c>
      <c r="AW1" s="83">
        <v>228601</v>
      </c>
      <c r="AX1" s="83">
        <v>228602</v>
      </c>
      <c r="AY1" s="83">
        <v>228702</v>
      </c>
      <c r="AZ1" s="83">
        <v>228703</v>
      </c>
      <c r="BA1" s="83">
        <v>228704</v>
      </c>
      <c r="BB1" s="83">
        <v>228705</v>
      </c>
      <c r="BC1" s="83">
        <v>228706</v>
      </c>
      <c r="BD1" s="83">
        <v>228801</v>
      </c>
      <c r="BE1" s="83">
        <v>228802</v>
      </c>
      <c r="BF1" s="83">
        <v>228803</v>
      </c>
      <c r="BG1" s="83">
        <v>229201</v>
      </c>
      <c r="BH1" s="83">
        <v>229203</v>
      </c>
      <c r="BI1" s="83">
        <v>231101</v>
      </c>
      <c r="BJ1" s="83">
        <v>231401</v>
      </c>
      <c r="BK1" s="83">
        <v>232101</v>
      </c>
      <c r="BL1" s="83">
        <v>232201</v>
      </c>
      <c r="BM1" s="83">
        <v>232301</v>
      </c>
      <c r="BN1" s="83">
        <v>233101</v>
      </c>
      <c r="BO1" s="83">
        <v>233201</v>
      </c>
      <c r="BP1" s="83">
        <v>233301</v>
      </c>
      <c r="BQ1" s="83">
        <v>233401</v>
      </c>
      <c r="BR1" s="83">
        <v>233501</v>
      </c>
      <c r="BS1" s="83">
        <v>234101</v>
      </c>
      <c r="BT1" s="83">
        <v>235101</v>
      </c>
      <c r="BU1" s="83">
        <v>235201</v>
      </c>
      <c r="BV1" s="83">
        <v>235301</v>
      </c>
      <c r="BW1" s="83">
        <v>235401</v>
      </c>
      <c r="BX1" s="83">
        <v>235501</v>
      </c>
      <c r="BY1" s="83">
        <v>236101</v>
      </c>
      <c r="BZ1" s="83">
        <v>236102</v>
      </c>
      <c r="CA1" s="83">
        <v>236103</v>
      </c>
      <c r="CB1" s="83">
        <v>236104</v>
      </c>
      <c r="CC1" s="83">
        <v>236105</v>
      </c>
      <c r="CD1" s="83">
        <v>236201</v>
      </c>
      <c r="CE1" s="83">
        <v>236202</v>
      </c>
      <c r="CF1" s="83">
        <v>236203</v>
      </c>
      <c r="CG1" s="83">
        <v>236304</v>
      </c>
      <c r="CH1" s="83">
        <v>236305</v>
      </c>
      <c r="CI1" s="83">
        <v>236306</v>
      </c>
      <c r="CJ1" s="83">
        <v>236401</v>
      </c>
      <c r="CK1" s="83">
        <v>236403</v>
      </c>
      <c r="CL1" s="83">
        <v>236407</v>
      </c>
      <c r="CM1" s="83">
        <v>236901</v>
      </c>
      <c r="CN1" s="83">
        <v>237101</v>
      </c>
      <c r="CO1" s="83">
        <v>237102</v>
      </c>
      <c r="CP1" s="83">
        <v>237104</v>
      </c>
      <c r="CQ1" s="83">
        <v>237105</v>
      </c>
      <c r="CR1" s="83">
        <v>237106</v>
      </c>
      <c r="CS1" s="83">
        <v>237202</v>
      </c>
      <c r="CT1" s="83">
        <v>237203</v>
      </c>
      <c r="CU1" s="83">
        <v>237205</v>
      </c>
      <c r="CV1" s="83">
        <v>237206</v>
      </c>
      <c r="CW1" s="83">
        <v>237299</v>
      </c>
      <c r="CX1" s="83">
        <v>239101</v>
      </c>
      <c r="CY1" s="83">
        <v>239201</v>
      </c>
      <c r="CZ1" s="83">
        <v>239301</v>
      </c>
      <c r="DA1" s="83">
        <v>239501</v>
      </c>
      <c r="DB1" s="83">
        <v>239601</v>
      </c>
      <c r="DC1" s="83">
        <v>239801</v>
      </c>
      <c r="DD1" s="83">
        <v>239802</v>
      </c>
      <c r="DE1" s="83">
        <v>239901</v>
      </c>
      <c r="DF1" s="83">
        <v>239904</v>
      </c>
      <c r="DG1" s="82" t="s">
        <v>0</v>
      </c>
      <c r="DH1" s="82" t="s">
        <v>444</v>
      </c>
      <c r="DI1" s="87" t="s">
        <v>445</v>
      </c>
      <c r="DJ1" s="82" t="s">
        <v>442</v>
      </c>
      <c r="DK1" s="82" t="s">
        <v>446</v>
      </c>
      <c r="DL1" s="82">
        <v>2022</v>
      </c>
      <c r="DM1" s="82" t="s">
        <v>441</v>
      </c>
      <c r="DN1" s="82" t="s">
        <v>447</v>
      </c>
    </row>
    <row r="2" spans="1:118" ht="15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>
        <v>267052.03999999998</v>
      </c>
      <c r="CU2" s="184"/>
      <c r="CV2" s="184"/>
      <c r="CW2" s="184"/>
      <c r="CX2" s="184"/>
      <c r="CY2" s="184"/>
      <c r="CZ2" s="184">
        <v>29259.1</v>
      </c>
      <c r="DA2" s="184"/>
      <c r="DB2" s="184"/>
      <c r="DC2" s="184"/>
      <c r="DD2" s="184"/>
      <c r="DE2" s="184"/>
      <c r="DF2" s="184"/>
      <c r="DG2" s="85">
        <f t="shared" ref="DG2:DG56" si="0">SUM(A2:DF2)</f>
        <v>296311.13999999996</v>
      </c>
      <c r="DH2" s="212">
        <v>35628103674</v>
      </c>
      <c r="DI2" s="182">
        <f t="shared" ref="DI2:DI24" si="1">+DG2</f>
        <v>296311.13999999996</v>
      </c>
      <c r="DJ2" s="182">
        <v>14571.72</v>
      </c>
      <c r="DK2" s="182"/>
      <c r="DL2" s="182"/>
      <c r="DM2" s="182"/>
      <c r="DN2" s="182"/>
    </row>
    <row r="3" spans="1:118" ht="15" x14ac:dyDescent="0.25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>
        <v>21793.49</v>
      </c>
      <c r="CY3" s="184"/>
      <c r="CZ3" s="184"/>
      <c r="DA3" s="184"/>
      <c r="DB3" s="184"/>
      <c r="DC3" s="184"/>
      <c r="DD3" s="184"/>
      <c r="DE3" s="184"/>
      <c r="DF3" s="184"/>
      <c r="DG3" s="85">
        <f t="shared" si="0"/>
        <v>21793.49</v>
      </c>
      <c r="DH3" s="212">
        <v>35628116696</v>
      </c>
      <c r="DI3" s="182">
        <f t="shared" si="1"/>
        <v>21793.49</v>
      </c>
      <c r="DJ3" s="182">
        <v>923.45</v>
      </c>
      <c r="DK3" s="182"/>
      <c r="DL3" s="182"/>
      <c r="DM3" s="182"/>
      <c r="DN3" s="182"/>
    </row>
    <row r="4" spans="1:118" ht="15" x14ac:dyDescent="0.25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>
        <v>107919.9</v>
      </c>
      <c r="CX4" s="184"/>
      <c r="CY4" s="184"/>
      <c r="CZ4" s="184"/>
      <c r="DA4" s="184"/>
      <c r="DB4" s="184"/>
      <c r="DC4" s="184"/>
      <c r="DD4" s="184"/>
      <c r="DE4" s="184"/>
      <c r="DF4" s="184"/>
      <c r="DG4" s="85">
        <f t="shared" si="0"/>
        <v>107919.9</v>
      </c>
      <c r="DH4" s="212">
        <v>35628130003</v>
      </c>
      <c r="DI4" s="182">
        <f t="shared" si="1"/>
        <v>107919.9</v>
      </c>
      <c r="DJ4" s="182">
        <v>4572.87</v>
      </c>
      <c r="DK4" s="182"/>
      <c r="DL4" s="182"/>
      <c r="DM4" s="182"/>
      <c r="DN4" s="182"/>
    </row>
    <row r="5" spans="1:118" ht="15" x14ac:dyDescent="0.25">
      <c r="A5" s="184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>
        <v>7000</v>
      </c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85">
        <f t="shared" si="0"/>
        <v>7000</v>
      </c>
      <c r="DH5" s="212">
        <v>35628149901</v>
      </c>
      <c r="DI5" s="182">
        <f t="shared" si="1"/>
        <v>7000</v>
      </c>
      <c r="DJ5" s="182">
        <v>700</v>
      </c>
      <c r="DK5" s="182"/>
      <c r="DL5" s="182"/>
      <c r="DM5" s="182"/>
      <c r="DN5" s="182">
        <v>7000</v>
      </c>
    </row>
    <row r="6" spans="1:118" ht="15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>
        <v>6996</v>
      </c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85">
        <f t="shared" si="0"/>
        <v>6996</v>
      </c>
      <c r="DH6" s="212">
        <v>35628305531</v>
      </c>
      <c r="DI6" s="182">
        <f t="shared" si="1"/>
        <v>6996</v>
      </c>
      <c r="DJ6" s="182">
        <v>699.6</v>
      </c>
      <c r="DK6" s="182"/>
      <c r="DL6" s="182"/>
      <c r="DM6" s="182"/>
      <c r="DN6" s="182">
        <v>6996</v>
      </c>
    </row>
    <row r="7" spans="1:118" ht="15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>
        <v>6700</v>
      </c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85">
        <f t="shared" si="0"/>
        <v>6700</v>
      </c>
      <c r="DH7" s="212">
        <v>35628315786</v>
      </c>
      <c r="DI7" s="182">
        <f t="shared" si="1"/>
        <v>6700</v>
      </c>
      <c r="DJ7" s="182">
        <v>670</v>
      </c>
      <c r="DK7" s="182"/>
      <c r="DL7" s="182"/>
      <c r="DM7" s="182"/>
      <c r="DN7" s="182">
        <v>6700</v>
      </c>
    </row>
    <row r="8" spans="1:118" ht="15" x14ac:dyDescent="0.25">
      <c r="A8" s="184"/>
      <c r="B8" s="184"/>
      <c r="C8" s="184"/>
      <c r="D8" s="184"/>
      <c r="E8" s="184"/>
      <c r="F8" s="184"/>
      <c r="G8" s="184"/>
      <c r="H8" s="184"/>
      <c r="I8" s="184"/>
      <c r="J8" s="184"/>
      <c r="K8" s="184">
        <v>4700</v>
      </c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85">
        <f t="shared" si="0"/>
        <v>4700</v>
      </c>
      <c r="DH8" s="212">
        <v>35637600140</v>
      </c>
      <c r="DI8" s="182">
        <f t="shared" si="1"/>
        <v>4700</v>
      </c>
      <c r="DJ8" s="182"/>
      <c r="DK8" s="182"/>
      <c r="DL8" s="182"/>
      <c r="DM8" s="182"/>
      <c r="DN8" s="182"/>
    </row>
    <row r="9" spans="1:118" ht="15" x14ac:dyDescent="0.25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>
        <v>3100</v>
      </c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85">
        <f t="shared" si="0"/>
        <v>3100</v>
      </c>
      <c r="DH9" s="212">
        <v>35637610435</v>
      </c>
      <c r="DI9" s="182">
        <f t="shared" si="1"/>
        <v>3100</v>
      </c>
      <c r="DJ9" s="182"/>
      <c r="DK9" s="182"/>
      <c r="DL9" s="182"/>
      <c r="DM9" s="182"/>
      <c r="DN9" s="182"/>
    </row>
    <row r="10" spans="1:118" ht="15" x14ac:dyDescent="0.25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>
        <v>1050</v>
      </c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85">
        <f t="shared" si="0"/>
        <v>1050</v>
      </c>
      <c r="DH10" s="212">
        <v>35637621897</v>
      </c>
      <c r="DI10" s="182">
        <f t="shared" si="1"/>
        <v>1050</v>
      </c>
      <c r="DJ10" s="182"/>
      <c r="DK10" s="182"/>
      <c r="DL10" s="182"/>
      <c r="DM10" s="182"/>
      <c r="DN10" s="182"/>
    </row>
    <row r="11" spans="1:118" ht="15" x14ac:dyDescent="0.25">
      <c r="A11" s="184"/>
      <c r="B11" s="184"/>
      <c r="C11" s="184"/>
      <c r="D11" s="184"/>
      <c r="E11" s="184"/>
      <c r="F11" s="184"/>
      <c r="G11" s="184"/>
      <c r="H11" s="184"/>
      <c r="I11" s="184"/>
      <c r="J11" s="184"/>
      <c r="K11" s="184">
        <v>1050</v>
      </c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85">
        <f t="shared" si="0"/>
        <v>1050</v>
      </c>
      <c r="DH11" s="212">
        <v>35637644405</v>
      </c>
      <c r="DI11" s="182">
        <f t="shared" si="1"/>
        <v>1050</v>
      </c>
      <c r="DJ11" s="182"/>
      <c r="DK11" s="182"/>
      <c r="DL11" s="182"/>
      <c r="DM11" s="182"/>
      <c r="DN11" s="182"/>
    </row>
    <row r="12" spans="1:118" ht="15" x14ac:dyDescent="0.25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>
        <v>800</v>
      </c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85">
        <f t="shared" si="0"/>
        <v>800</v>
      </c>
      <c r="DH12" s="212">
        <v>35637656986</v>
      </c>
      <c r="DI12" s="182">
        <f t="shared" si="1"/>
        <v>800</v>
      </c>
      <c r="DJ12" s="182"/>
      <c r="DK12" s="182"/>
      <c r="DL12" s="182"/>
      <c r="DM12" s="182"/>
      <c r="DN12" s="182"/>
    </row>
    <row r="13" spans="1:118" ht="15" x14ac:dyDescent="0.25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>
        <v>800</v>
      </c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85">
        <f t="shared" si="0"/>
        <v>800</v>
      </c>
      <c r="DH13" s="212">
        <v>35637670957</v>
      </c>
      <c r="DI13" s="182">
        <f t="shared" si="1"/>
        <v>800</v>
      </c>
      <c r="DJ13" s="182"/>
      <c r="DK13" s="182"/>
      <c r="DL13" s="182"/>
      <c r="DM13" s="182"/>
      <c r="DN13" s="182"/>
    </row>
    <row r="14" spans="1:118" ht="15" x14ac:dyDescent="0.25">
      <c r="A14" s="184"/>
      <c r="B14" s="184"/>
      <c r="C14" s="184"/>
      <c r="D14" s="184"/>
      <c r="E14" s="184"/>
      <c r="F14" s="184"/>
      <c r="G14" s="184"/>
      <c r="H14" s="184"/>
      <c r="I14" s="184"/>
      <c r="J14" s="184"/>
      <c r="K14" s="184">
        <v>800</v>
      </c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85">
        <f t="shared" si="0"/>
        <v>800</v>
      </c>
      <c r="DH14" s="212">
        <v>35638555897</v>
      </c>
      <c r="DI14" s="182">
        <f t="shared" si="1"/>
        <v>800</v>
      </c>
      <c r="DJ14" s="182"/>
      <c r="DK14" s="182"/>
      <c r="DL14" s="182"/>
      <c r="DM14" s="182"/>
      <c r="DN14" s="182"/>
    </row>
    <row r="15" spans="1:118" ht="15" x14ac:dyDescent="0.25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>
        <v>800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85">
        <f t="shared" si="0"/>
        <v>800</v>
      </c>
      <c r="DH15" s="212">
        <v>35638567581</v>
      </c>
      <c r="DI15" s="182">
        <f t="shared" si="1"/>
        <v>800</v>
      </c>
      <c r="DJ15" s="182"/>
      <c r="DK15" s="182"/>
      <c r="DL15" s="182"/>
      <c r="DM15" s="182"/>
      <c r="DN15" s="182"/>
    </row>
    <row r="16" spans="1:118" ht="15" x14ac:dyDescent="0.25">
      <c r="A16" s="184"/>
      <c r="B16" s="184"/>
      <c r="C16" s="184"/>
      <c r="D16" s="184"/>
      <c r="E16" s="184"/>
      <c r="F16" s="184"/>
      <c r="G16" s="184"/>
      <c r="H16" s="184"/>
      <c r="I16" s="184"/>
      <c r="J16" s="184"/>
      <c r="K16" s="184">
        <v>2150</v>
      </c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85">
        <f t="shared" si="0"/>
        <v>2150</v>
      </c>
      <c r="DH16" s="212">
        <v>35638579717</v>
      </c>
      <c r="DI16" s="182">
        <f t="shared" si="1"/>
        <v>2150</v>
      </c>
      <c r="DJ16" s="182"/>
      <c r="DK16" s="182"/>
      <c r="DL16" s="182"/>
      <c r="DM16" s="182"/>
      <c r="DN16" s="182"/>
    </row>
    <row r="17" spans="1:118" ht="15" x14ac:dyDescent="0.25">
      <c r="A17" s="184"/>
      <c r="B17" s="184"/>
      <c r="C17" s="184"/>
      <c r="D17" s="184"/>
      <c r="E17" s="184"/>
      <c r="F17" s="184"/>
      <c r="G17" s="184"/>
      <c r="H17" s="184"/>
      <c r="I17" s="184"/>
      <c r="J17" s="184"/>
      <c r="K17" s="184">
        <v>4050</v>
      </c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85">
        <f t="shared" si="0"/>
        <v>4050</v>
      </c>
      <c r="DH17" s="212">
        <v>35638590098</v>
      </c>
      <c r="DI17" s="182">
        <f t="shared" si="1"/>
        <v>4050</v>
      </c>
      <c r="DJ17" s="182"/>
      <c r="DK17" s="182"/>
      <c r="DL17" s="182"/>
      <c r="DM17" s="182"/>
      <c r="DN17" s="182"/>
    </row>
    <row r="18" spans="1:118" ht="15" x14ac:dyDescent="0.25">
      <c r="A18" s="184"/>
      <c r="B18" s="184"/>
      <c r="C18" s="184"/>
      <c r="D18" s="184"/>
      <c r="E18" s="184"/>
      <c r="F18" s="184"/>
      <c r="G18" s="184"/>
      <c r="H18" s="184"/>
      <c r="I18" s="184"/>
      <c r="J18" s="184"/>
      <c r="K18" s="184">
        <v>1800</v>
      </c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85">
        <f t="shared" si="0"/>
        <v>1800</v>
      </c>
      <c r="DH18" s="212">
        <v>35638608522</v>
      </c>
      <c r="DI18" s="182">
        <f t="shared" si="1"/>
        <v>1800</v>
      </c>
      <c r="DJ18" s="182"/>
      <c r="DK18" s="182"/>
      <c r="DL18" s="182"/>
      <c r="DM18" s="182"/>
      <c r="DN18" s="182"/>
    </row>
    <row r="19" spans="1:118" ht="15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>
        <v>1100</v>
      </c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85">
        <f t="shared" si="0"/>
        <v>1100</v>
      </c>
      <c r="DH19" s="212">
        <v>35638622155</v>
      </c>
      <c r="DI19" s="182">
        <f t="shared" si="1"/>
        <v>1100</v>
      </c>
      <c r="DJ19" s="182"/>
      <c r="DK19" s="182"/>
      <c r="DL19" s="182"/>
      <c r="DM19" s="182"/>
      <c r="DN19" s="182"/>
    </row>
    <row r="20" spans="1:118" ht="15" x14ac:dyDescent="0.25">
      <c r="A20" s="184"/>
      <c r="B20" s="184"/>
      <c r="C20" s="184"/>
      <c r="D20" s="184"/>
      <c r="E20" s="184"/>
      <c r="F20" s="184"/>
      <c r="G20" s="184"/>
      <c r="H20" s="184"/>
      <c r="I20" s="184"/>
      <c r="J20" s="184"/>
      <c r="K20" s="184">
        <v>800</v>
      </c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85">
        <f t="shared" si="0"/>
        <v>800</v>
      </c>
      <c r="DH20" s="212">
        <v>35638645939</v>
      </c>
      <c r="DI20" s="182">
        <f t="shared" si="1"/>
        <v>800</v>
      </c>
      <c r="DJ20" s="182"/>
      <c r="DK20" s="182"/>
      <c r="DL20" s="182"/>
      <c r="DM20" s="182"/>
      <c r="DN20" s="182"/>
    </row>
    <row r="21" spans="1:118" ht="15" x14ac:dyDescent="0.25">
      <c r="A21" s="184"/>
      <c r="B21" s="184"/>
      <c r="C21" s="184"/>
      <c r="D21" s="184"/>
      <c r="E21" s="184"/>
      <c r="F21" s="184"/>
      <c r="G21" s="184"/>
      <c r="H21" s="184"/>
      <c r="I21" s="184"/>
      <c r="J21" s="184"/>
      <c r="K21" s="184">
        <v>800</v>
      </c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85">
        <f t="shared" si="0"/>
        <v>800</v>
      </c>
      <c r="DH21" s="212">
        <v>35638660098</v>
      </c>
      <c r="DI21" s="182">
        <f t="shared" si="1"/>
        <v>800</v>
      </c>
      <c r="DJ21" s="182"/>
      <c r="DK21" s="182"/>
      <c r="DL21" s="182"/>
      <c r="DM21" s="182"/>
      <c r="DN21" s="182"/>
    </row>
    <row r="22" spans="1:118" ht="15" x14ac:dyDescent="0.25">
      <c r="A22" s="184"/>
      <c r="B22" s="184"/>
      <c r="C22" s="184"/>
      <c r="D22" s="184"/>
      <c r="E22" s="184"/>
      <c r="F22" s="184"/>
      <c r="G22" s="184"/>
      <c r="H22" s="184"/>
      <c r="I22" s="184"/>
      <c r="J22" s="184"/>
      <c r="K22" s="184">
        <v>1750</v>
      </c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85">
        <f t="shared" si="0"/>
        <v>1750</v>
      </c>
      <c r="DH22" s="212">
        <v>35638676419</v>
      </c>
      <c r="DI22" s="182">
        <f t="shared" si="1"/>
        <v>1750</v>
      </c>
      <c r="DJ22" s="182"/>
      <c r="DK22" s="182"/>
      <c r="DL22" s="182"/>
      <c r="DM22" s="182"/>
      <c r="DN22" s="182"/>
    </row>
    <row r="23" spans="1:118" ht="15" x14ac:dyDescent="0.25">
      <c r="A23" s="184"/>
      <c r="B23" s="184"/>
      <c r="C23" s="184"/>
      <c r="D23" s="184"/>
      <c r="E23" s="184"/>
      <c r="F23" s="184"/>
      <c r="G23" s="184"/>
      <c r="H23" s="184"/>
      <c r="I23" s="184"/>
      <c r="J23" s="184"/>
      <c r="K23" s="184">
        <v>900</v>
      </c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85">
        <f t="shared" si="0"/>
        <v>900</v>
      </c>
      <c r="DH23" s="212">
        <v>35638693130</v>
      </c>
      <c r="DI23" s="182">
        <f t="shared" si="1"/>
        <v>900</v>
      </c>
      <c r="DJ23" s="182"/>
      <c r="DK23" s="182"/>
      <c r="DL23" s="182"/>
      <c r="DM23" s="182"/>
      <c r="DN23" s="182"/>
    </row>
    <row r="24" spans="1:118" ht="15" x14ac:dyDescent="0.25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>
        <v>1350</v>
      </c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85">
        <f t="shared" si="0"/>
        <v>1350</v>
      </c>
      <c r="DH24" s="212">
        <v>35638730068</v>
      </c>
      <c r="DI24" s="182">
        <f t="shared" si="1"/>
        <v>1350</v>
      </c>
      <c r="DJ24" s="182"/>
      <c r="DK24" s="182"/>
      <c r="DL24" s="182"/>
      <c r="DM24" s="182"/>
      <c r="DN24" s="182"/>
    </row>
    <row r="25" spans="1:118" ht="15.75" x14ac:dyDescent="0.25">
      <c r="A25" s="184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>
        <v>758.61</v>
      </c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85">
        <f t="shared" si="0"/>
        <v>758.61</v>
      </c>
      <c r="DH25" s="86"/>
      <c r="DI25" s="182">
        <v>758.61</v>
      </c>
      <c r="DJ25" s="182"/>
      <c r="DK25" s="182"/>
      <c r="DL25" s="182"/>
      <c r="DM25" s="182"/>
      <c r="DN25" s="182"/>
    </row>
    <row r="26" spans="1:118" ht="15" x14ac:dyDescent="0.25">
      <c r="A26" s="184"/>
      <c r="B26" s="184"/>
      <c r="C26" s="216">
        <v>19269.3</v>
      </c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85">
        <f t="shared" si="0"/>
        <v>19269.3</v>
      </c>
      <c r="DH26" s="212">
        <v>35973227461</v>
      </c>
      <c r="DI26" s="213">
        <v>19269.3</v>
      </c>
      <c r="DJ26" s="214"/>
      <c r="DK26" s="182"/>
      <c r="DL26" s="182"/>
      <c r="DM26" s="182"/>
      <c r="DN26" s="182"/>
    </row>
    <row r="27" spans="1:118" ht="15" x14ac:dyDescent="0.25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>
        <v>306798.7</v>
      </c>
      <c r="CU27" s="184"/>
      <c r="CV27" s="184"/>
      <c r="CW27" s="184"/>
      <c r="CX27" s="184"/>
      <c r="CY27" s="184"/>
      <c r="CZ27" s="184">
        <v>62805.68</v>
      </c>
      <c r="DA27" s="184"/>
      <c r="DB27" s="184"/>
      <c r="DC27" s="184"/>
      <c r="DD27" s="184"/>
      <c r="DE27" s="184"/>
      <c r="DF27" s="184"/>
      <c r="DG27" s="85">
        <f t="shared" si="0"/>
        <v>369604.38</v>
      </c>
      <c r="DH27" s="212">
        <v>35973242268</v>
      </c>
      <c r="DI27" s="213">
        <v>369604.38</v>
      </c>
      <c r="DJ27" s="214"/>
      <c r="DK27" s="182"/>
      <c r="DL27" s="182"/>
      <c r="DM27" s="182"/>
      <c r="DN27" s="182"/>
    </row>
    <row r="28" spans="1:118" ht="15" x14ac:dyDescent="0.25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216">
        <v>42496</v>
      </c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84"/>
      <c r="DC28" s="184"/>
      <c r="DD28" s="184"/>
      <c r="DE28" s="184"/>
      <c r="DF28" s="184"/>
      <c r="DG28" s="85">
        <f t="shared" si="0"/>
        <v>42496</v>
      </c>
      <c r="DH28" s="212">
        <v>35973258895</v>
      </c>
      <c r="DI28" s="213">
        <v>42496</v>
      </c>
      <c r="DJ28" s="214">
        <v>2124.8000000000002</v>
      </c>
      <c r="DK28" s="182"/>
      <c r="DL28" s="182"/>
      <c r="DM28" s="182"/>
      <c r="DN28" s="182"/>
    </row>
    <row r="29" spans="1:118" ht="15" x14ac:dyDescent="0.25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>
        <v>7000</v>
      </c>
      <c r="BJ29" s="184"/>
      <c r="BK29" s="184"/>
      <c r="BL29" s="184"/>
      <c r="BM29" s="184"/>
      <c r="BN29" s="184"/>
      <c r="BO29" s="184"/>
      <c r="BP29" s="184"/>
      <c r="BQ29" s="184"/>
      <c r="BR29" s="184"/>
      <c r="BS29" s="184"/>
      <c r="BT29" s="184"/>
      <c r="BU29" s="184"/>
      <c r="BV29" s="184"/>
      <c r="BW29" s="184"/>
      <c r="BX29" s="184"/>
      <c r="BY29" s="184"/>
      <c r="BZ29" s="184"/>
      <c r="CA29" s="184"/>
      <c r="CB29" s="184"/>
      <c r="CC29" s="184"/>
      <c r="CD29" s="184"/>
      <c r="CE29" s="184"/>
      <c r="CF29" s="184"/>
      <c r="CG29" s="184"/>
      <c r="CH29" s="184"/>
      <c r="CI29" s="184"/>
      <c r="CJ29" s="184"/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85">
        <f t="shared" si="0"/>
        <v>7000</v>
      </c>
      <c r="DH29" s="212">
        <v>35973265848</v>
      </c>
      <c r="DI29" s="213">
        <v>7000</v>
      </c>
      <c r="DJ29" s="214">
        <v>700</v>
      </c>
      <c r="DK29" s="182"/>
      <c r="DL29" s="182"/>
      <c r="DM29" s="182"/>
      <c r="DN29" s="182"/>
    </row>
    <row r="30" spans="1:118" ht="15" x14ac:dyDescent="0.25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>
        <v>6996</v>
      </c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  <c r="CG30" s="184"/>
      <c r="CH30" s="184"/>
      <c r="CI30" s="184"/>
      <c r="CJ30" s="184"/>
      <c r="CK30" s="184"/>
      <c r="CL30" s="184"/>
      <c r="CM30" s="184"/>
      <c r="CN30" s="184"/>
      <c r="CO30" s="184"/>
      <c r="CP30" s="184"/>
      <c r="CQ30" s="184"/>
      <c r="CR30" s="184"/>
      <c r="CS30" s="184"/>
      <c r="CT30" s="184"/>
      <c r="CU30" s="184"/>
      <c r="CV30" s="184"/>
      <c r="CW30" s="184"/>
      <c r="CX30" s="184"/>
      <c r="CY30" s="184"/>
      <c r="CZ30" s="184"/>
      <c r="DA30" s="184"/>
      <c r="DB30" s="184"/>
      <c r="DC30" s="184"/>
      <c r="DD30" s="184"/>
      <c r="DE30" s="184"/>
      <c r="DF30" s="184"/>
      <c r="DG30" s="85">
        <f t="shared" si="0"/>
        <v>6996</v>
      </c>
      <c r="DH30" s="212">
        <v>35973279835</v>
      </c>
      <c r="DI30" s="213">
        <v>6996</v>
      </c>
      <c r="DJ30" s="214">
        <v>699.6</v>
      </c>
      <c r="DK30" s="182"/>
      <c r="DL30" s="182"/>
      <c r="DM30" s="182"/>
      <c r="DN30" s="182"/>
    </row>
    <row r="31" spans="1:118" ht="15" x14ac:dyDescent="0.25">
      <c r="A31" s="184"/>
      <c r="B31" s="184"/>
      <c r="C31" s="184"/>
      <c r="D31" s="184"/>
      <c r="E31" s="184"/>
      <c r="F31" s="184"/>
      <c r="G31" s="184"/>
      <c r="H31" s="184"/>
      <c r="I31" s="184"/>
      <c r="J31" s="184"/>
      <c r="K31" s="184">
        <v>4700</v>
      </c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4"/>
      <c r="BT31" s="184"/>
      <c r="BU31" s="184"/>
      <c r="BV31" s="184"/>
      <c r="BW31" s="184"/>
      <c r="BX31" s="184"/>
      <c r="BY31" s="184"/>
      <c r="BZ31" s="184"/>
      <c r="CA31" s="184"/>
      <c r="CB31" s="184"/>
      <c r="CC31" s="184"/>
      <c r="CD31" s="184"/>
      <c r="CE31" s="184"/>
      <c r="CF31" s="184"/>
      <c r="CG31" s="184"/>
      <c r="CH31" s="184"/>
      <c r="CI31" s="184"/>
      <c r="CJ31" s="184"/>
      <c r="CK31" s="184"/>
      <c r="CL31" s="184"/>
      <c r="CM31" s="184"/>
      <c r="CN31" s="184"/>
      <c r="CO31" s="184"/>
      <c r="CP31" s="184"/>
      <c r="CQ31" s="184"/>
      <c r="CR31" s="184"/>
      <c r="CS31" s="184"/>
      <c r="CT31" s="184"/>
      <c r="CU31" s="184"/>
      <c r="CV31" s="184"/>
      <c r="CW31" s="184"/>
      <c r="CX31" s="184"/>
      <c r="CY31" s="184"/>
      <c r="CZ31" s="184"/>
      <c r="DA31" s="184"/>
      <c r="DB31" s="184"/>
      <c r="DC31" s="184"/>
      <c r="DD31" s="184"/>
      <c r="DE31" s="184"/>
      <c r="DF31" s="184"/>
      <c r="DG31" s="85">
        <f t="shared" si="0"/>
        <v>4700</v>
      </c>
      <c r="DH31" s="212">
        <v>35973791319</v>
      </c>
      <c r="DI31" s="213">
        <v>4700</v>
      </c>
      <c r="DJ31" s="182"/>
      <c r="DK31" s="182"/>
      <c r="DL31" s="182"/>
      <c r="DM31" s="182"/>
      <c r="DN31" s="182"/>
    </row>
    <row r="32" spans="1:118" ht="15" x14ac:dyDescent="0.25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>
        <v>1200</v>
      </c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85">
        <f t="shared" si="0"/>
        <v>1200</v>
      </c>
      <c r="DH32" s="212">
        <v>35973807448</v>
      </c>
      <c r="DI32" s="213">
        <v>1200</v>
      </c>
      <c r="DJ32" s="182"/>
      <c r="DK32" s="182"/>
      <c r="DL32" s="182"/>
      <c r="DM32" s="182"/>
      <c r="DN32" s="182"/>
    </row>
    <row r="33" spans="1:118" ht="15" x14ac:dyDescent="0.25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>
        <v>1200</v>
      </c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BS33" s="184"/>
      <c r="BT33" s="184"/>
      <c r="BU33" s="184"/>
      <c r="BV33" s="184"/>
      <c r="BW33" s="184"/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4"/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CU33" s="184"/>
      <c r="CV33" s="184"/>
      <c r="CW33" s="184"/>
      <c r="CX33" s="184"/>
      <c r="CY33" s="184"/>
      <c r="CZ33" s="184"/>
      <c r="DA33" s="184"/>
      <c r="DB33" s="184"/>
      <c r="DC33" s="184"/>
      <c r="DD33" s="184"/>
      <c r="DE33" s="184"/>
      <c r="DF33" s="184"/>
      <c r="DG33" s="85">
        <f t="shared" si="0"/>
        <v>1200</v>
      </c>
      <c r="DH33" s="212">
        <v>35974150150</v>
      </c>
      <c r="DI33" s="213">
        <v>1200</v>
      </c>
      <c r="DJ33" s="182"/>
      <c r="DK33" s="182"/>
      <c r="DL33" s="182"/>
      <c r="DM33" s="182"/>
      <c r="DN33" s="182"/>
    </row>
    <row r="34" spans="1:118" ht="15" x14ac:dyDescent="0.25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>
        <v>1550</v>
      </c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85">
        <f t="shared" si="0"/>
        <v>1550</v>
      </c>
      <c r="DH34" s="212">
        <v>35974158997</v>
      </c>
      <c r="DI34" s="213">
        <v>1550</v>
      </c>
      <c r="DJ34" s="182"/>
      <c r="DK34" s="182"/>
      <c r="DL34" s="182"/>
      <c r="DM34" s="182"/>
      <c r="DN34" s="182"/>
    </row>
    <row r="35" spans="1:118" ht="15" x14ac:dyDescent="0.25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84">
        <v>4050</v>
      </c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BS35" s="184"/>
      <c r="BT35" s="184"/>
      <c r="BU35" s="184"/>
      <c r="BV35" s="184"/>
      <c r="BW35" s="184"/>
      <c r="BX35" s="184"/>
      <c r="BY35" s="184"/>
      <c r="BZ35" s="184"/>
      <c r="CA35" s="184"/>
      <c r="CB35" s="184"/>
      <c r="CC35" s="184"/>
      <c r="CD35" s="184"/>
      <c r="CE35" s="184"/>
      <c r="CF35" s="184"/>
      <c r="CG35" s="184"/>
      <c r="CH35" s="184"/>
      <c r="CI35" s="184"/>
      <c r="CJ35" s="184"/>
      <c r="CK35" s="184"/>
      <c r="CL35" s="184"/>
      <c r="CM35" s="184"/>
      <c r="CN35" s="184"/>
      <c r="CO35" s="184"/>
      <c r="CP35" s="184"/>
      <c r="CQ35" s="184"/>
      <c r="CR35" s="184"/>
      <c r="CS35" s="184"/>
      <c r="CT35" s="184"/>
      <c r="CU35" s="184"/>
      <c r="CV35" s="184"/>
      <c r="CW35" s="184"/>
      <c r="CX35" s="184"/>
      <c r="CY35" s="184"/>
      <c r="CZ35" s="184"/>
      <c r="DA35" s="184"/>
      <c r="DB35" s="184"/>
      <c r="DC35" s="184"/>
      <c r="DD35" s="184"/>
      <c r="DE35" s="184"/>
      <c r="DF35" s="184"/>
      <c r="DG35" s="85">
        <f t="shared" si="0"/>
        <v>4050</v>
      </c>
      <c r="DH35" s="212">
        <v>35974167311</v>
      </c>
      <c r="DI35" s="213">
        <v>4050</v>
      </c>
      <c r="DJ35" s="182"/>
      <c r="DK35" s="182"/>
      <c r="DL35" s="182"/>
      <c r="DM35" s="182"/>
      <c r="DN35" s="182"/>
    </row>
    <row r="36" spans="1:118" ht="15" x14ac:dyDescent="0.25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>
        <v>4200</v>
      </c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4"/>
      <c r="CX36" s="184"/>
      <c r="CY36" s="184"/>
      <c r="CZ36" s="184"/>
      <c r="DA36" s="184"/>
      <c r="DB36" s="184"/>
      <c r="DC36" s="184"/>
      <c r="DD36" s="184"/>
      <c r="DE36" s="184"/>
      <c r="DF36" s="184"/>
      <c r="DG36" s="85">
        <f t="shared" si="0"/>
        <v>4200</v>
      </c>
      <c r="DH36" s="212">
        <v>35974176961</v>
      </c>
      <c r="DI36" s="213">
        <v>4200</v>
      </c>
      <c r="DJ36" s="182"/>
      <c r="DK36" s="182"/>
      <c r="DL36" s="182"/>
      <c r="DM36" s="182"/>
      <c r="DN36" s="182"/>
    </row>
    <row r="37" spans="1:118" ht="15" x14ac:dyDescent="0.25">
      <c r="A37" s="184"/>
      <c r="B37" s="184"/>
      <c r="C37" s="184"/>
      <c r="D37" s="184"/>
      <c r="E37" s="184"/>
      <c r="F37" s="184"/>
      <c r="G37" s="184"/>
      <c r="H37" s="184"/>
      <c r="I37" s="184"/>
      <c r="J37" s="184"/>
      <c r="K37" s="184">
        <v>1800</v>
      </c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BW37" s="184"/>
      <c r="BX37" s="184"/>
      <c r="BY37" s="184"/>
      <c r="BZ37" s="184"/>
      <c r="CA37" s="184"/>
      <c r="CB37" s="184"/>
      <c r="CC37" s="184"/>
      <c r="CD37" s="184"/>
      <c r="CE37" s="184"/>
      <c r="CF37" s="184"/>
      <c r="CG37" s="184"/>
      <c r="CH37" s="184"/>
      <c r="CI37" s="184"/>
      <c r="CJ37" s="184"/>
      <c r="CK37" s="184"/>
      <c r="CL37" s="184"/>
      <c r="CM37" s="184"/>
      <c r="CN37" s="184"/>
      <c r="CO37" s="184"/>
      <c r="CP37" s="184"/>
      <c r="CQ37" s="184"/>
      <c r="CR37" s="184"/>
      <c r="CS37" s="184"/>
      <c r="CT37" s="184"/>
      <c r="CU37" s="184"/>
      <c r="CV37" s="184"/>
      <c r="CW37" s="184"/>
      <c r="CX37" s="184"/>
      <c r="CY37" s="184"/>
      <c r="CZ37" s="184"/>
      <c r="DA37" s="184"/>
      <c r="DB37" s="184"/>
      <c r="DC37" s="184"/>
      <c r="DD37" s="184"/>
      <c r="DE37" s="184"/>
      <c r="DF37" s="184"/>
      <c r="DG37" s="85">
        <f t="shared" si="0"/>
        <v>1800</v>
      </c>
      <c r="DH37" s="212">
        <v>35974561784</v>
      </c>
      <c r="DI37" s="213">
        <v>1800</v>
      </c>
      <c r="DJ37" s="182"/>
      <c r="DK37" s="182"/>
      <c r="DL37" s="182"/>
      <c r="DM37" s="182"/>
      <c r="DN37" s="182"/>
    </row>
    <row r="38" spans="1:118" ht="15" x14ac:dyDescent="0.25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>
        <v>900</v>
      </c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4"/>
      <c r="BV38" s="184"/>
      <c r="BW38" s="184"/>
      <c r="BX38" s="184"/>
      <c r="BY38" s="184"/>
      <c r="BZ38" s="184"/>
      <c r="CA38" s="184"/>
      <c r="CB38" s="184"/>
      <c r="CC38" s="184"/>
      <c r="CD38" s="184"/>
      <c r="CE38" s="184"/>
      <c r="CF38" s="184"/>
      <c r="CG38" s="184"/>
      <c r="CH38" s="184"/>
      <c r="CI38" s="184"/>
      <c r="CJ38" s="184"/>
      <c r="CK38" s="184"/>
      <c r="CL38" s="184"/>
      <c r="CM38" s="184"/>
      <c r="CN38" s="184"/>
      <c r="CO38" s="184"/>
      <c r="CP38" s="184"/>
      <c r="CQ38" s="184"/>
      <c r="CR38" s="184"/>
      <c r="CS38" s="184"/>
      <c r="CT38" s="184"/>
      <c r="CU38" s="184"/>
      <c r="CV38" s="184"/>
      <c r="CW38" s="184"/>
      <c r="CX38" s="184"/>
      <c r="CY38" s="184"/>
      <c r="CZ38" s="184"/>
      <c r="DA38" s="184"/>
      <c r="DB38" s="184"/>
      <c r="DC38" s="184"/>
      <c r="DD38" s="184"/>
      <c r="DE38" s="184"/>
      <c r="DF38" s="184"/>
      <c r="DG38" s="85">
        <f t="shared" si="0"/>
        <v>900</v>
      </c>
      <c r="DH38" s="212">
        <v>35974568862</v>
      </c>
      <c r="DI38" s="213">
        <v>900</v>
      </c>
      <c r="DJ38" s="182"/>
      <c r="DK38" s="182"/>
      <c r="DL38" s="182"/>
      <c r="DM38" s="182"/>
      <c r="DN38" s="182"/>
    </row>
    <row r="39" spans="1:118" ht="15" x14ac:dyDescent="0.25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>
        <v>900</v>
      </c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BW39" s="184"/>
      <c r="BX39" s="184"/>
      <c r="BY39" s="184"/>
      <c r="BZ39" s="184"/>
      <c r="CA39" s="184"/>
      <c r="CB39" s="184"/>
      <c r="CC39" s="184"/>
      <c r="CD39" s="184"/>
      <c r="CE39" s="184"/>
      <c r="CF39" s="184"/>
      <c r="CG39" s="184"/>
      <c r="CH39" s="184"/>
      <c r="CI39" s="184"/>
      <c r="CJ39" s="184"/>
      <c r="CK39" s="184"/>
      <c r="CL39" s="184"/>
      <c r="CM39" s="184"/>
      <c r="CN39" s="184"/>
      <c r="CO39" s="184"/>
      <c r="CP39" s="184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85">
        <f t="shared" si="0"/>
        <v>900</v>
      </c>
      <c r="DH39" s="212">
        <v>35974579854</v>
      </c>
      <c r="DI39" s="213">
        <v>900</v>
      </c>
      <c r="DJ39" s="182"/>
      <c r="DK39" s="182"/>
      <c r="DL39" s="182"/>
      <c r="DM39" s="182"/>
      <c r="DN39" s="182"/>
    </row>
    <row r="40" spans="1:118" ht="15" x14ac:dyDescent="0.25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>
        <v>1200</v>
      </c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84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4"/>
      <c r="CN40" s="184"/>
      <c r="CO40" s="184"/>
      <c r="CP40" s="184"/>
      <c r="CQ40" s="184"/>
      <c r="CR40" s="184"/>
      <c r="CS40" s="184"/>
      <c r="CT40" s="184"/>
      <c r="CU40" s="184"/>
      <c r="CV40" s="184"/>
      <c r="CW40" s="184"/>
      <c r="CX40" s="184"/>
      <c r="CY40" s="184"/>
      <c r="CZ40" s="184"/>
      <c r="DA40" s="184"/>
      <c r="DB40" s="184"/>
      <c r="DC40" s="184"/>
      <c r="DD40" s="184"/>
      <c r="DE40" s="184"/>
      <c r="DF40" s="184"/>
      <c r="DG40" s="85">
        <f t="shared" si="0"/>
        <v>1200</v>
      </c>
      <c r="DH40" s="212">
        <v>35974584581</v>
      </c>
      <c r="DI40" s="213">
        <v>1200</v>
      </c>
      <c r="DJ40" s="182"/>
      <c r="DK40" s="182"/>
      <c r="DL40" s="182"/>
      <c r="DM40" s="182"/>
      <c r="DN40" s="182"/>
    </row>
    <row r="41" spans="1:118" ht="15" x14ac:dyDescent="0.25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>
        <v>900</v>
      </c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CU41" s="184"/>
      <c r="CV41" s="184"/>
      <c r="CW41" s="184"/>
      <c r="CX41" s="184"/>
      <c r="CY41" s="184"/>
      <c r="CZ41" s="184"/>
      <c r="DA41" s="184"/>
      <c r="DB41" s="184"/>
      <c r="DC41" s="184"/>
      <c r="DD41" s="184"/>
      <c r="DE41" s="184"/>
      <c r="DF41" s="184"/>
      <c r="DG41" s="85">
        <f t="shared" si="0"/>
        <v>900</v>
      </c>
      <c r="DH41" s="212">
        <v>35974964192</v>
      </c>
      <c r="DI41" s="213">
        <v>900</v>
      </c>
      <c r="DJ41" s="182"/>
      <c r="DK41" s="182"/>
      <c r="DL41" s="182"/>
      <c r="DM41" s="182"/>
      <c r="DN41" s="182"/>
    </row>
    <row r="42" spans="1:118" ht="15" x14ac:dyDescent="0.25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>
        <v>1100</v>
      </c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  <c r="BX42" s="184"/>
      <c r="BY42" s="184"/>
      <c r="BZ42" s="184"/>
      <c r="CA42" s="184"/>
      <c r="CB42" s="184"/>
      <c r="CC42" s="184"/>
      <c r="CD42" s="184"/>
      <c r="CE42" s="184"/>
      <c r="CF42" s="184"/>
      <c r="CG42" s="184"/>
      <c r="CH42" s="184"/>
      <c r="CI42" s="184"/>
      <c r="CJ42" s="184"/>
      <c r="CK42" s="184"/>
      <c r="CL42" s="184"/>
      <c r="CM42" s="184"/>
      <c r="CN42" s="184"/>
      <c r="CO42" s="184"/>
      <c r="CP42" s="184"/>
      <c r="CQ42" s="184"/>
      <c r="CR42" s="184"/>
      <c r="CS42" s="184"/>
      <c r="CT42" s="184"/>
      <c r="CU42" s="184"/>
      <c r="CV42" s="184"/>
      <c r="CW42" s="184"/>
      <c r="CX42" s="184"/>
      <c r="CY42" s="184"/>
      <c r="CZ42" s="184"/>
      <c r="DA42" s="184"/>
      <c r="DB42" s="184"/>
      <c r="DC42" s="184"/>
      <c r="DD42" s="184"/>
      <c r="DE42" s="184"/>
      <c r="DF42" s="184"/>
      <c r="DG42" s="85">
        <f t="shared" si="0"/>
        <v>1100</v>
      </c>
      <c r="DH42" s="212">
        <v>35974971002</v>
      </c>
      <c r="DI42" s="213">
        <v>1100</v>
      </c>
      <c r="DJ42" s="182"/>
      <c r="DK42" s="182"/>
      <c r="DL42" s="182"/>
      <c r="DM42" s="182"/>
      <c r="DN42" s="182"/>
    </row>
    <row r="43" spans="1:118" ht="15" x14ac:dyDescent="0.25">
      <c r="A43" s="184"/>
      <c r="B43" s="184"/>
      <c r="C43" s="184"/>
      <c r="D43" s="184"/>
      <c r="E43" s="184"/>
      <c r="F43" s="184"/>
      <c r="G43" s="184"/>
      <c r="H43" s="184"/>
      <c r="I43" s="184"/>
      <c r="J43" s="184"/>
      <c r="K43" s="184">
        <v>800</v>
      </c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4"/>
      <c r="CF43" s="184"/>
      <c r="CG43" s="184"/>
      <c r="CH43" s="184"/>
      <c r="CI43" s="184"/>
      <c r="CJ43" s="184"/>
      <c r="CK43" s="184"/>
      <c r="CL43" s="184"/>
      <c r="CM43" s="184"/>
      <c r="CN43" s="184"/>
      <c r="CO43" s="184"/>
      <c r="CP43" s="184"/>
      <c r="CQ43" s="184"/>
      <c r="CR43" s="184"/>
      <c r="CS43" s="184"/>
      <c r="CT43" s="184"/>
      <c r="CU43" s="184"/>
      <c r="CV43" s="184"/>
      <c r="CW43" s="184"/>
      <c r="CX43" s="184"/>
      <c r="CY43" s="184"/>
      <c r="CZ43" s="184"/>
      <c r="DA43" s="184"/>
      <c r="DB43" s="184"/>
      <c r="DC43" s="184"/>
      <c r="DD43" s="184"/>
      <c r="DE43" s="184"/>
      <c r="DF43" s="184"/>
      <c r="DG43" s="85">
        <f t="shared" si="0"/>
        <v>800</v>
      </c>
      <c r="DH43" s="212">
        <v>35974988378</v>
      </c>
      <c r="DI43" s="213">
        <v>800</v>
      </c>
      <c r="DJ43" s="182"/>
      <c r="DK43" s="182"/>
      <c r="DL43" s="182"/>
      <c r="DM43" s="182"/>
      <c r="DN43" s="182"/>
    </row>
    <row r="44" spans="1:118" ht="15" x14ac:dyDescent="0.25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>
        <v>1050</v>
      </c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85">
        <f t="shared" si="0"/>
        <v>1050</v>
      </c>
      <c r="DH44" s="212">
        <v>35974995675</v>
      </c>
      <c r="DI44" s="213">
        <v>1050</v>
      </c>
      <c r="DJ44" s="182"/>
      <c r="DK44" s="182"/>
      <c r="DL44" s="182"/>
      <c r="DM44" s="182"/>
      <c r="DN44" s="182"/>
    </row>
    <row r="45" spans="1:118" ht="15" x14ac:dyDescent="0.25">
      <c r="A45" s="184"/>
      <c r="B45" s="184"/>
      <c r="C45" s="184"/>
      <c r="D45" s="184"/>
      <c r="E45" s="184"/>
      <c r="F45" s="184"/>
      <c r="G45" s="184"/>
      <c r="H45" s="184"/>
      <c r="I45" s="184"/>
      <c r="J45" s="184"/>
      <c r="K45" s="184">
        <v>2600</v>
      </c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184"/>
      <c r="CX45" s="184"/>
      <c r="CY45" s="184"/>
      <c r="CZ45" s="184"/>
      <c r="DA45" s="184"/>
      <c r="DB45" s="184"/>
      <c r="DC45" s="184"/>
      <c r="DD45" s="184"/>
      <c r="DE45" s="184"/>
      <c r="DF45" s="184"/>
      <c r="DG45" s="85">
        <f t="shared" si="0"/>
        <v>2600</v>
      </c>
      <c r="DH45" s="212">
        <v>35975043955</v>
      </c>
      <c r="DI45" s="213">
        <v>2600</v>
      </c>
      <c r="DJ45" s="182"/>
      <c r="DK45" s="182"/>
      <c r="DL45" s="182"/>
      <c r="DM45" s="182"/>
      <c r="DN45" s="182"/>
    </row>
    <row r="46" spans="1:118" ht="15" x14ac:dyDescent="0.25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>
        <v>750</v>
      </c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  <c r="BX46" s="184"/>
      <c r="BY46" s="184"/>
      <c r="BZ46" s="184"/>
      <c r="CA46" s="184"/>
      <c r="CB46" s="184"/>
      <c r="CC46" s="184"/>
      <c r="CD46" s="184"/>
      <c r="CE46" s="184"/>
      <c r="CF46" s="184"/>
      <c r="CG46" s="184"/>
      <c r="CH46" s="184"/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  <c r="CT46" s="184"/>
      <c r="CU46" s="184"/>
      <c r="CV46" s="184"/>
      <c r="CW46" s="184"/>
      <c r="CX46" s="184"/>
      <c r="CY46" s="184"/>
      <c r="CZ46" s="184"/>
      <c r="DA46" s="184"/>
      <c r="DB46" s="184"/>
      <c r="DC46" s="184"/>
      <c r="DD46" s="184"/>
      <c r="DE46" s="184"/>
      <c r="DF46" s="184"/>
      <c r="DG46" s="85">
        <f t="shared" si="0"/>
        <v>750</v>
      </c>
      <c r="DH46" s="215">
        <v>35983062043</v>
      </c>
      <c r="DI46" s="213">
        <v>750</v>
      </c>
      <c r="DJ46" s="182"/>
      <c r="DK46" s="182"/>
      <c r="DL46" s="182"/>
      <c r="DM46" s="182"/>
      <c r="DN46" s="182"/>
    </row>
    <row r="47" spans="1:118" ht="15.75" x14ac:dyDescent="0.25">
      <c r="A47" s="184"/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>
        <v>961.15</v>
      </c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BS47" s="184"/>
      <c r="BT47" s="184"/>
      <c r="BU47" s="184"/>
      <c r="BV47" s="184"/>
      <c r="BW47" s="184"/>
      <c r="BX47" s="184"/>
      <c r="BY47" s="184"/>
      <c r="BZ47" s="184"/>
      <c r="CA47" s="184"/>
      <c r="CB47" s="184"/>
      <c r="CC47" s="184"/>
      <c r="CD47" s="184"/>
      <c r="CE47" s="184"/>
      <c r="CF47" s="184"/>
      <c r="CG47" s="184"/>
      <c r="CH47" s="184"/>
      <c r="CI47" s="184"/>
      <c r="CJ47" s="184"/>
      <c r="CK47" s="184"/>
      <c r="CL47" s="184"/>
      <c r="CM47" s="184"/>
      <c r="CN47" s="184"/>
      <c r="CO47" s="184"/>
      <c r="CP47" s="184"/>
      <c r="CQ47" s="184"/>
      <c r="CR47" s="184"/>
      <c r="CS47" s="184"/>
      <c r="CT47" s="184"/>
      <c r="CU47" s="184"/>
      <c r="CV47" s="184"/>
      <c r="CW47" s="184"/>
      <c r="CX47" s="184"/>
      <c r="CY47" s="184"/>
      <c r="CZ47" s="184"/>
      <c r="DA47" s="184"/>
      <c r="DB47" s="184"/>
      <c r="DC47" s="184"/>
      <c r="DD47" s="184"/>
      <c r="DE47" s="184"/>
      <c r="DF47" s="184"/>
      <c r="DG47" s="85">
        <f t="shared" si="0"/>
        <v>961.15</v>
      </c>
      <c r="DH47" s="86"/>
      <c r="DI47" s="182">
        <v>961.15</v>
      </c>
      <c r="DJ47" s="182"/>
      <c r="DK47" s="182"/>
      <c r="DL47" s="182"/>
      <c r="DM47" s="182"/>
      <c r="DN47" s="182"/>
    </row>
    <row r="48" spans="1:118" ht="15.75" x14ac:dyDescent="0.25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84"/>
      <c r="DC48" s="184"/>
      <c r="DD48" s="184"/>
      <c r="DE48" s="184"/>
      <c r="DF48" s="184"/>
      <c r="DG48" s="85">
        <f t="shared" si="0"/>
        <v>0</v>
      </c>
      <c r="DH48" s="86"/>
      <c r="DI48" s="182"/>
      <c r="DJ48" s="182"/>
      <c r="DK48" s="182"/>
      <c r="DL48" s="182"/>
      <c r="DM48" s="182"/>
      <c r="DN48" s="182"/>
    </row>
    <row r="49" spans="1:118" ht="15.75" x14ac:dyDescent="0.25">
      <c r="A49" s="184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  <c r="BO49" s="184"/>
      <c r="BP49" s="184"/>
      <c r="BQ49" s="184"/>
      <c r="BR49" s="184"/>
      <c r="BS49" s="184"/>
      <c r="BT49" s="184"/>
      <c r="BU49" s="184"/>
      <c r="BV49" s="184"/>
      <c r="BW49" s="184"/>
      <c r="BX49" s="184"/>
      <c r="BY49" s="184"/>
      <c r="BZ49" s="184"/>
      <c r="CA49" s="184"/>
      <c r="CB49" s="184"/>
      <c r="CC49" s="184"/>
      <c r="CD49" s="184"/>
      <c r="CE49" s="184"/>
      <c r="CF49" s="184"/>
      <c r="CG49" s="184"/>
      <c r="CH49" s="184"/>
      <c r="CI49" s="184"/>
      <c r="CJ49" s="184"/>
      <c r="CK49" s="184"/>
      <c r="CL49" s="184"/>
      <c r="CM49" s="184"/>
      <c r="CN49" s="184"/>
      <c r="CO49" s="184"/>
      <c r="CP49" s="184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85">
        <f t="shared" si="0"/>
        <v>0</v>
      </c>
      <c r="DH49" s="86"/>
      <c r="DI49" s="182"/>
      <c r="DJ49" s="182"/>
      <c r="DK49" s="182"/>
      <c r="DL49" s="182"/>
      <c r="DM49" s="182"/>
      <c r="DN49" s="182"/>
    </row>
    <row r="50" spans="1:118" ht="15.75" x14ac:dyDescent="0.25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184"/>
      <c r="DB50" s="184"/>
      <c r="DC50" s="184"/>
      <c r="DD50" s="184"/>
      <c r="DE50" s="184"/>
      <c r="DF50" s="184"/>
      <c r="DG50" s="85">
        <f t="shared" si="0"/>
        <v>0</v>
      </c>
      <c r="DH50" s="86"/>
      <c r="DI50" s="182"/>
      <c r="DJ50" s="182"/>
      <c r="DK50" s="182"/>
      <c r="DL50" s="182"/>
      <c r="DM50" s="182"/>
      <c r="DN50" s="182"/>
    </row>
    <row r="51" spans="1:118" ht="15.75" x14ac:dyDescent="0.25">
      <c r="A51" s="184"/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184"/>
      <c r="DB51" s="184"/>
      <c r="DC51" s="184"/>
      <c r="DD51" s="184"/>
      <c r="DE51" s="184"/>
      <c r="DF51" s="184"/>
      <c r="DG51" s="85">
        <f t="shared" si="0"/>
        <v>0</v>
      </c>
      <c r="DH51" s="86"/>
      <c r="DI51" s="182"/>
      <c r="DJ51" s="182"/>
      <c r="DK51" s="182"/>
      <c r="DL51" s="182"/>
      <c r="DM51" s="182"/>
      <c r="DN51" s="182"/>
    </row>
    <row r="52" spans="1:118" ht="15.75" x14ac:dyDescent="0.25">
      <c r="A52" s="184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  <c r="BM52" s="184"/>
      <c r="BN52" s="184"/>
      <c r="BO52" s="184"/>
      <c r="BP52" s="184"/>
      <c r="BQ52" s="184"/>
      <c r="BR52" s="184"/>
      <c r="BS52" s="184"/>
      <c r="BT52" s="184"/>
      <c r="BU52" s="184"/>
      <c r="BV52" s="184"/>
      <c r="BW52" s="184"/>
      <c r="BX52" s="184"/>
      <c r="BY52" s="184"/>
      <c r="BZ52" s="184"/>
      <c r="CA52" s="184"/>
      <c r="CB52" s="184"/>
      <c r="CC52" s="184"/>
      <c r="CD52" s="184"/>
      <c r="CE52" s="184"/>
      <c r="CF52" s="184"/>
      <c r="CG52" s="184"/>
      <c r="CH52" s="184"/>
      <c r="CI52" s="184"/>
      <c r="CJ52" s="184"/>
      <c r="CK52" s="184"/>
      <c r="CL52" s="184"/>
      <c r="CM52" s="184"/>
      <c r="CN52" s="184"/>
      <c r="CO52" s="184"/>
      <c r="CP52" s="184"/>
      <c r="CQ52" s="184"/>
      <c r="CR52" s="184"/>
      <c r="CS52" s="184"/>
      <c r="CT52" s="184"/>
      <c r="CU52" s="184"/>
      <c r="CV52" s="184"/>
      <c r="CW52" s="184"/>
      <c r="CX52" s="184"/>
      <c r="CY52" s="184"/>
      <c r="CZ52" s="184"/>
      <c r="DA52" s="184"/>
      <c r="DB52" s="184"/>
      <c r="DC52" s="184"/>
      <c r="DD52" s="184"/>
      <c r="DE52" s="184"/>
      <c r="DF52" s="184"/>
      <c r="DG52" s="85">
        <f t="shared" si="0"/>
        <v>0</v>
      </c>
      <c r="DH52" s="86"/>
      <c r="DI52" s="182"/>
      <c r="DJ52" s="182"/>
      <c r="DK52" s="182"/>
      <c r="DL52" s="182"/>
      <c r="DM52" s="182"/>
      <c r="DN52" s="182"/>
    </row>
    <row r="53" spans="1:118" ht="15.75" x14ac:dyDescent="0.25">
      <c r="A53" s="184"/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4"/>
      <c r="CB53" s="184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4"/>
      <c r="CN53" s="184"/>
      <c r="CO53" s="184"/>
      <c r="CP53" s="184"/>
      <c r="CQ53" s="184"/>
      <c r="CR53" s="184"/>
      <c r="CS53" s="184"/>
      <c r="CT53" s="184"/>
      <c r="CU53" s="184"/>
      <c r="CV53" s="184"/>
      <c r="CW53" s="184"/>
      <c r="CX53" s="184"/>
      <c r="CY53" s="184"/>
      <c r="CZ53" s="184"/>
      <c r="DA53" s="184"/>
      <c r="DB53" s="184"/>
      <c r="DC53" s="184"/>
      <c r="DD53" s="184"/>
      <c r="DE53" s="184"/>
      <c r="DF53" s="184"/>
      <c r="DG53" s="85">
        <f t="shared" si="0"/>
        <v>0</v>
      </c>
      <c r="DH53" s="86"/>
      <c r="DI53" s="182"/>
      <c r="DJ53" s="182"/>
      <c r="DK53" s="182"/>
      <c r="DL53" s="182"/>
      <c r="DM53" s="182"/>
      <c r="DN53" s="182"/>
    </row>
    <row r="54" spans="1:118" ht="15.75" x14ac:dyDescent="0.25">
      <c r="A54" s="184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84"/>
      <c r="BR54" s="184"/>
      <c r="BS54" s="184"/>
      <c r="BT54" s="184"/>
      <c r="BU54" s="184"/>
      <c r="BV54" s="184"/>
      <c r="BW54" s="184"/>
      <c r="BX54" s="184"/>
      <c r="BY54" s="184"/>
      <c r="BZ54" s="184"/>
      <c r="CA54" s="184"/>
      <c r="CB54" s="184"/>
      <c r="CC54" s="184"/>
      <c r="CD54" s="184"/>
      <c r="CE54" s="184"/>
      <c r="CF54" s="184"/>
      <c r="CG54" s="184"/>
      <c r="CH54" s="184"/>
      <c r="CI54" s="184"/>
      <c r="CJ54" s="184"/>
      <c r="CK54" s="184"/>
      <c r="CL54" s="184"/>
      <c r="CM54" s="184"/>
      <c r="CN54" s="184"/>
      <c r="CO54" s="184"/>
      <c r="CP54" s="184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85">
        <f t="shared" si="0"/>
        <v>0</v>
      </c>
      <c r="DH54" s="86"/>
      <c r="DI54" s="182"/>
      <c r="DJ54" s="182"/>
      <c r="DK54" s="182"/>
      <c r="DL54" s="182"/>
      <c r="DM54" s="182"/>
      <c r="DN54" s="182"/>
    </row>
    <row r="55" spans="1:118" ht="15.75" x14ac:dyDescent="0.25">
      <c r="A55" s="184"/>
      <c r="B55" s="184"/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84"/>
      <c r="BS55" s="184"/>
      <c r="BT55" s="184"/>
      <c r="BU55" s="184"/>
      <c r="BV55" s="184"/>
      <c r="BW55" s="184"/>
      <c r="BX55" s="184"/>
      <c r="BY55" s="184"/>
      <c r="BZ55" s="184"/>
      <c r="CA55" s="184"/>
      <c r="CB55" s="184"/>
      <c r="CC55" s="184"/>
      <c r="CD55" s="184"/>
      <c r="CE55" s="184"/>
      <c r="CF55" s="184"/>
      <c r="CG55" s="184"/>
      <c r="CH55" s="184"/>
      <c r="CI55" s="184"/>
      <c r="CJ55" s="184"/>
      <c r="CK55" s="184"/>
      <c r="CL55" s="184"/>
      <c r="CM55" s="184"/>
      <c r="CN55" s="184"/>
      <c r="CO55" s="184"/>
      <c r="CP55" s="184"/>
      <c r="CQ55" s="184"/>
      <c r="CR55" s="184"/>
      <c r="CS55" s="184"/>
      <c r="CT55" s="184"/>
      <c r="CU55" s="184"/>
      <c r="CV55" s="184"/>
      <c r="CW55" s="184"/>
      <c r="CX55" s="184"/>
      <c r="CY55" s="184"/>
      <c r="CZ55" s="184"/>
      <c r="DA55" s="184"/>
      <c r="DB55" s="184"/>
      <c r="DC55" s="184"/>
      <c r="DD55" s="184"/>
      <c r="DE55" s="184"/>
      <c r="DF55" s="184"/>
      <c r="DG55" s="85">
        <f t="shared" si="0"/>
        <v>0</v>
      </c>
      <c r="DH55" s="86"/>
      <c r="DI55" s="182"/>
      <c r="DJ55" s="182"/>
      <c r="DK55" s="182"/>
      <c r="DL55" s="182"/>
      <c r="DM55" s="182"/>
      <c r="DN55" s="182"/>
    </row>
    <row r="56" spans="1:118" ht="15.75" x14ac:dyDescent="0.25">
      <c r="A56" s="184"/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4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85">
        <f t="shared" si="0"/>
        <v>0</v>
      </c>
      <c r="DH56" s="86"/>
      <c r="DI56" s="182"/>
      <c r="DJ56" s="182"/>
      <c r="DK56" s="182"/>
      <c r="DL56" s="182"/>
      <c r="DM56" s="182"/>
      <c r="DN56" s="182"/>
    </row>
    <row r="57" spans="1:118" s="84" customFormat="1" ht="15" x14ac:dyDescent="0.2">
      <c r="A57" s="78">
        <f t="shared" ref="A57:AF57" si="2">SUM(A2:A56)</f>
        <v>0</v>
      </c>
      <c r="B57" s="78">
        <f t="shared" si="2"/>
        <v>0</v>
      </c>
      <c r="C57" s="78">
        <f t="shared" si="2"/>
        <v>19269.3</v>
      </c>
      <c r="D57" s="78">
        <f t="shared" si="2"/>
        <v>0</v>
      </c>
      <c r="E57" s="78">
        <f t="shared" si="2"/>
        <v>0</v>
      </c>
      <c r="F57" s="78">
        <f t="shared" si="2"/>
        <v>0</v>
      </c>
      <c r="G57" s="78">
        <f t="shared" si="2"/>
        <v>0</v>
      </c>
      <c r="H57" s="78">
        <f t="shared" si="2"/>
        <v>0</v>
      </c>
      <c r="I57" s="78">
        <f t="shared" si="2"/>
        <v>0</v>
      </c>
      <c r="J57" s="78">
        <f t="shared" si="2"/>
        <v>0</v>
      </c>
      <c r="K57" s="78">
        <f t="shared" si="2"/>
        <v>56700</v>
      </c>
      <c r="L57" s="78">
        <f t="shared" si="2"/>
        <v>0</v>
      </c>
      <c r="M57" s="78">
        <f t="shared" si="2"/>
        <v>0</v>
      </c>
      <c r="N57" s="78">
        <f t="shared" si="2"/>
        <v>0</v>
      </c>
      <c r="O57" s="78">
        <f t="shared" si="2"/>
        <v>0</v>
      </c>
      <c r="P57" s="78">
        <f t="shared" si="2"/>
        <v>0</v>
      </c>
      <c r="Q57" s="78">
        <f t="shared" si="2"/>
        <v>0</v>
      </c>
      <c r="R57" s="78">
        <f t="shared" si="2"/>
        <v>0</v>
      </c>
      <c r="S57" s="78">
        <f t="shared" si="2"/>
        <v>0</v>
      </c>
      <c r="T57" s="78">
        <f t="shared" si="2"/>
        <v>0</v>
      </c>
      <c r="U57" s="78">
        <f t="shared" si="2"/>
        <v>0</v>
      </c>
      <c r="V57" s="78">
        <f t="shared" si="2"/>
        <v>0</v>
      </c>
      <c r="W57" s="78">
        <f t="shared" si="2"/>
        <v>0</v>
      </c>
      <c r="X57" s="78">
        <f t="shared" si="2"/>
        <v>0</v>
      </c>
      <c r="Y57" s="78">
        <f t="shared" si="2"/>
        <v>0</v>
      </c>
      <c r="Z57" s="78">
        <f t="shared" si="2"/>
        <v>0</v>
      </c>
      <c r="AA57" s="78">
        <f t="shared" si="2"/>
        <v>0</v>
      </c>
      <c r="AB57" s="78">
        <f t="shared" si="2"/>
        <v>0</v>
      </c>
      <c r="AC57" s="78">
        <f t="shared" si="2"/>
        <v>0</v>
      </c>
      <c r="AD57" s="78">
        <f t="shared" si="2"/>
        <v>0</v>
      </c>
      <c r="AE57" s="78">
        <f t="shared" si="2"/>
        <v>0</v>
      </c>
      <c r="AF57" s="78">
        <f t="shared" si="2"/>
        <v>0</v>
      </c>
      <c r="AG57" s="78">
        <f t="shared" ref="AG57:BL57" si="3">SUM(AG2:AG56)</f>
        <v>0</v>
      </c>
      <c r="AH57" s="78">
        <f t="shared" si="3"/>
        <v>0</v>
      </c>
      <c r="AI57" s="78">
        <f t="shared" si="3"/>
        <v>0</v>
      </c>
      <c r="AJ57" s="78">
        <f t="shared" si="3"/>
        <v>0</v>
      </c>
      <c r="AK57" s="78">
        <f t="shared" si="3"/>
        <v>0</v>
      </c>
      <c r="AL57" s="78">
        <f t="shared" si="3"/>
        <v>0</v>
      </c>
      <c r="AM57" s="78">
        <f t="shared" si="3"/>
        <v>0</v>
      </c>
      <c r="AN57" s="78">
        <f t="shared" si="3"/>
        <v>0</v>
      </c>
      <c r="AO57" s="78">
        <f t="shared" si="3"/>
        <v>0</v>
      </c>
      <c r="AP57" s="78">
        <f t="shared" si="3"/>
        <v>0</v>
      </c>
      <c r="AQ57" s="78">
        <f t="shared" si="3"/>
        <v>1719.76</v>
      </c>
      <c r="AR57" s="78">
        <f t="shared" si="3"/>
        <v>0</v>
      </c>
      <c r="AS57" s="78">
        <f t="shared" si="3"/>
        <v>0</v>
      </c>
      <c r="AT57" s="78">
        <f t="shared" si="3"/>
        <v>0</v>
      </c>
      <c r="AU57" s="78">
        <f t="shared" si="3"/>
        <v>0</v>
      </c>
      <c r="AV57" s="78">
        <f t="shared" si="3"/>
        <v>0</v>
      </c>
      <c r="AW57" s="78">
        <f t="shared" si="3"/>
        <v>0</v>
      </c>
      <c r="AX57" s="78">
        <f t="shared" si="3"/>
        <v>0</v>
      </c>
      <c r="AY57" s="78">
        <f t="shared" si="3"/>
        <v>0</v>
      </c>
      <c r="AZ57" s="78">
        <f t="shared" si="3"/>
        <v>0</v>
      </c>
      <c r="BA57" s="78">
        <f t="shared" si="3"/>
        <v>0</v>
      </c>
      <c r="BB57" s="78">
        <f t="shared" si="3"/>
        <v>0</v>
      </c>
      <c r="BC57" s="78">
        <f t="shared" si="3"/>
        <v>0</v>
      </c>
      <c r="BD57" s="78">
        <f t="shared" si="3"/>
        <v>0</v>
      </c>
      <c r="BE57" s="78">
        <f t="shared" si="3"/>
        <v>0</v>
      </c>
      <c r="BF57" s="78">
        <f t="shared" si="3"/>
        <v>0</v>
      </c>
      <c r="BG57" s="78">
        <f t="shared" si="3"/>
        <v>0</v>
      </c>
      <c r="BH57" s="78">
        <f t="shared" si="3"/>
        <v>0</v>
      </c>
      <c r="BI57" s="78">
        <f t="shared" si="3"/>
        <v>27992</v>
      </c>
      <c r="BJ57" s="78">
        <f t="shared" si="3"/>
        <v>0</v>
      </c>
      <c r="BK57" s="78">
        <f t="shared" si="3"/>
        <v>0</v>
      </c>
      <c r="BL57" s="78">
        <f t="shared" si="3"/>
        <v>0</v>
      </c>
      <c r="BM57" s="78">
        <f t="shared" ref="BM57:CR57" si="4">SUM(BM2:BM56)</f>
        <v>0</v>
      </c>
      <c r="BN57" s="78">
        <f t="shared" si="4"/>
        <v>0</v>
      </c>
      <c r="BO57" s="78">
        <f t="shared" si="4"/>
        <v>0</v>
      </c>
      <c r="BP57" s="78">
        <f t="shared" si="4"/>
        <v>6700</v>
      </c>
      <c r="BQ57" s="78">
        <f t="shared" si="4"/>
        <v>0</v>
      </c>
      <c r="BR57" s="78">
        <f t="shared" si="4"/>
        <v>0</v>
      </c>
      <c r="BS57" s="78">
        <f t="shared" si="4"/>
        <v>42496</v>
      </c>
      <c r="BT57" s="78">
        <f t="shared" si="4"/>
        <v>0</v>
      </c>
      <c r="BU57" s="78">
        <f t="shared" si="4"/>
        <v>0</v>
      </c>
      <c r="BV57" s="78">
        <f t="shared" si="4"/>
        <v>0</v>
      </c>
      <c r="BW57" s="78">
        <f t="shared" si="4"/>
        <v>0</v>
      </c>
      <c r="BX57" s="78">
        <f t="shared" si="4"/>
        <v>0</v>
      </c>
      <c r="BY57" s="78">
        <f t="shared" si="4"/>
        <v>0</v>
      </c>
      <c r="BZ57" s="78">
        <f t="shared" si="4"/>
        <v>0</v>
      </c>
      <c r="CA57" s="78">
        <f t="shared" si="4"/>
        <v>0</v>
      </c>
      <c r="CB57" s="78">
        <f t="shared" si="4"/>
        <v>0</v>
      </c>
      <c r="CC57" s="78">
        <f t="shared" si="4"/>
        <v>0</v>
      </c>
      <c r="CD57" s="78">
        <f t="shared" si="4"/>
        <v>0</v>
      </c>
      <c r="CE57" s="78">
        <f t="shared" si="4"/>
        <v>0</v>
      </c>
      <c r="CF57" s="78">
        <f t="shared" si="4"/>
        <v>0</v>
      </c>
      <c r="CG57" s="78">
        <f t="shared" si="4"/>
        <v>0</v>
      </c>
      <c r="CH57" s="78">
        <f t="shared" si="4"/>
        <v>0</v>
      </c>
      <c r="CI57" s="78">
        <f t="shared" si="4"/>
        <v>0</v>
      </c>
      <c r="CJ57" s="78">
        <f t="shared" si="4"/>
        <v>0</v>
      </c>
      <c r="CK57" s="78">
        <f t="shared" si="4"/>
        <v>0</v>
      </c>
      <c r="CL57" s="78">
        <f t="shared" si="4"/>
        <v>0</v>
      </c>
      <c r="CM57" s="78">
        <f t="shared" si="4"/>
        <v>0</v>
      </c>
      <c r="CN57" s="78">
        <f t="shared" si="4"/>
        <v>0</v>
      </c>
      <c r="CO57" s="78">
        <f t="shared" si="4"/>
        <v>0</v>
      </c>
      <c r="CP57" s="78">
        <f t="shared" si="4"/>
        <v>0</v>
      </c>
      <c r="CQ57" s="78">
        <f t="shared" si="4"/>
        <v>0</v>
      </c>
      <c r="CR57" s="78">
        <f t="shared" si="4"/>
        <v>0</v>
      </c>
      <c r="CS57" s="78">
        <f t="shared" ref="CS57:DF57" si="5">SUM(CS2:CS56)</f>
        <v>0</v>
      </c>
      <c r="CT57" s="78">
        <f t="shared" si="5"/>
        <v>573850.74</v>
      </c>
      <c r="CU57" s="78">
        <f t="shared" si="5"/>
        <v>0</v>
      </c>
      <c r="CV57" s="78">
        <f t="shared" si="5"/>
        <v>0</v>
      </c>
      <c r="CW57" s="78">
        <f t="shared" si="5"/>
        <v>107919.9</v>
      </c>
      <c r="CX57" s="78">
        <f t="shared" si="5"/>
        <v>21793.49</v>
      </c>
      <c r="CY57" s="78">
        <f t="shared" si="5"/>
        <v>0</v>
      </c>
      <c r="CZ57" s="78">
        <f t="shared" si="5"/>
        <v>92064.78</v>
      </c>
      <c r="DA57" s="78">
        <f t="shared" si="5"/>
        <v>0</v>
      </c>
      <c r="DB57" s="78">
        <f t="shared" si="5"/>
        <v>0</v>
      </c>
      <c r="DC57" s="78">
        <f t="shared" si="5"/>
        <v>0</v>
      </c>
      <c r="DD57" s="78">
        <f t="shared" si="5"/>
        <v>0</v>
      </c>
      <c r="DE57" s="78">
        <f t="shared" si="5"/>
        <v>0</v>
      </c>
      <c r="DF57" s="78">
        <f t="shared" si="5"/>
        <v>0</v>
      </c>
      <c r="DG57" s="85">
        <f>SUM(A57:DF57)</f>
        <v>950505.97000000009</v>
      </c>
      <c r="DH57" s="86"/>
      <c r="DI57" s="183">
        <f t="shared" ref="DI57:DN57" si="6">SUM(DI2:DI56)</f>
        <v>950505.96999999986</v>
      </c>
      <c r="DJ57" s="183">
        <f t="shared" si="6"/>
        <v>25662.039999999997</v>
      </c>
      <c r="DK57" s="183">
        <f t="shared" si="6"/>
        <v>0</v>
      </c>
      <c r="DL57" s="183">
        <f t="shared" si="6"/>
        <v>0</v>
      </c>
      <c r="DM57" s="183">
        <f t="shared" si="6"/>
        <v>0</v>
      </c>
      <c r="DN57" s="183">
        <f t="shared" si="6"/>
        <v>20696</v>
      </c>
    </row>
    <row r="58" spans="1:118" x14ac:dyDescent="0.2">
      <c r="A58" s="83">
        <v>221101</v>
      </c>
      <c r="B58" s="83">
        <v>221201</v>
      </c>
      <c r="C58" s="83">
        <v>221301</v>
      </c>
      <c r="D58" s="83">
        <v>221401</v>
      </c>
      <c r="E58" s="83">
        <v>221501</v>
      </c>
      <c r="F58" s="83">
        <v>221601</v>
      </c>
      <c r="G58" s="83">
        <v>221701</v>
      </c>
      <c r="H58" s="83">
        <v>221801</v>
      </c>
      <c r="I58" s="83">
        <v>222101</v>
      </c>
      <c r="J58" s="83">
        <v>222201</v>
      </c>
      <c r="K58" s="83">
        <v>223101</v>
      </c>
      <c r="L58" s="83">
        <v>223201</v>
      </c>
      <c r="M58" s="83">
        <v>224101</v>
      </c>
      <c r="N58" s="83">
        <v>224201</v>
      </c>
      <c r="O58" s="83">
        <v>224301</v>
      </c>
      <c r="P58" s="83">
        <v>224401</v>
      </c>
      <c r="Q58" s="83">
        <v>225101</v>
      </c>
      <c r="R58" s="83">
        <v>225301</v>
      </c>
      <c r="S58" s="83">
        <v>225302</v>
      </c>
      <c r="T58" s="83">
        <v>225303</v>
      </c>
      <c r="U58" s="83">
        <v>225304</v>
      </c>
      <c r="V58" s="83">
        <v>225305</v>
      </c>
      <c r="W58" s="83">
        <v>225401</v>
      </c>
      <c r="X58" s="83">
        <v>225801</v>
      </c>
      <c r="Y58" s="83">
        <v>225901</v>
      </c>
      <c r="Z58" s="83">
        <v>226101</v>
      </c>
      <c r="AA58" s="83">
        <v>226201</v>
      </c>
      <c r="AB58" s="83">
        <v>227101</v>
      </c>
      <c r="AC58" s="83">
        <v>227103</v>
      </c>
      <c r="AD58" s="83">
        <v>227106</v>
      </c>
      <c r="AE58" s="83">
        <v>227107</v>
      </c>
      <c r="AF58" s="83">
        <v>227199</v>
      </c>
      <c r="AG58" s="83">
        <v>227201</v>
      </c>
      <c r="AH58" s="83">
        <v>227202</v>
      </c>
      <c r="AI58" s="83">
        <v>227204</v>
      </c>
      <c r="AJ58" s="83">
        <v>227205</v>
      </c>
      <c r="AK58" s="83">
        <v>227206</v>
      </c>
      <c r="AL58" s="83">
        <v>227207</v>
      </c>
      <c r="AM58" s="83">
        <v>227208</v>
      </c>
      <c r="AN58" s="83">
        <v>227299</v>
      </c>
      <c r="AO58" s="83">
        <v>227301</v>
      </c>
      <c r="AP58" s="83">
        <v>228101</v>
      </c>
      <c r="AQ58" s="83">
        <v>228201</v>
      </c>
      <c r="AR58" s="83">
        <v>228301</v>
      </c>
      <c r="AS58" s="83">
        <v>228401</v>
      </c>
      <c r="AT58" s="83">
        <v>228501</v>
      </c>
      <c r="AU58" s="83">
        <v>228502</v>
      </c>
      <c r="AV58" s="83">
        <v>228503</v>
      </c>
      <c r="AW58" s="83">
        <v>228601</v>
      </c>
      <c r="AX58" s="83">
        <v>228602</v>
      </c>
      <c r="AY58" s="83">
        <v>228702</v>
      </c>
      <c r="AZ58" s="83">
        <v>228703</v>
      </c>
      <c r="BA58" s="83">
        <v>228704</v>
      </c>
      <c r="BB58" s="83">
        <v>228705</v>
      </c>
      <c r="BC58" s="83">
        <v>228706</v>
      </c>
      <c r="BD58" s="83">
        <v>228801</v>
      </c>
      <c r="BE58" s="83">
        <v>228802</v>
      </c>
      <c r="BF58" s="83">
        <v>228803</v>
      </c>
      <c r="BG58" s="83">
        <v>229201</v>
      </c>
      <c r="BH58" s="83">
        <v>229203</v>
      </c>
      <c r="BI58" s="83">
        <v>231101</v>
      </c>
      <c r="BJ58" s="83">
        <v>231401</v>
      </c>
      <c r="BK58" s="83">
        <v>232101</v>
      </c>
      <c r="BL58" s="83">
        <v>232201</v>
      </c>
      <c r="BM58" s="83">
        <v>232301</v>
      </c>
      <c r="BN58" s="83">
        <v>233101</v>
      </c>
      <c r="BO58" s="83">
        <v>233201</v>
      </c>
      <c r="BP58" s="83">
        <v>233301</v>
      </c>
      <c r="BQ58" s="83">
        <v>233401</v>
      </c>
      <c r="BR58" s="83">
        <v>233501</v>
      </c>
      <c r="BS58" s="83">
        <v>234101</v>
      </c>
      <c r="BT58" s="83">
        <v>235101</v>
      </c>
      <c r="BU58" s="83">
        <v>235201</v>
      </c>
      <c r="BV58" s="83">
        <v>235301</v>
      </c>
      <c r="BW58" s="83">
        <v>235401</v>
      </c>
      <c r="BX58" s="83">
        <v>235501</v>
      </c>
      <c r="BY58" s="83">
        <v>236101</v>
      </c>
      <c r="BZ58" s="83">
        <v>236102</v>
      </c>
      <c r="CA58" s="83">
        <v>236103</v>
      </c>
      <c r="CB58" s="83">
        <v>236104</v>
      </c>
      <c r="CC58" s="83">
        <v>236105</v>
      </c>
      <c r="CD58" s="83">
        <v>2362021</v>
      </c>
      <c r="CE58" s="83">
        <v>236202</v>
      </c>
      <c r="CF58" s="83">
        <v>236203</v>
      </c>
      <c r="CG58" s="83">
        <v>236304</v>
      </c>
      <c r="CH58" s="83">
        <v>236305</v>
      </c>
      <c r="CI58" s="83">
        <v>236306</v>
      </c>
      <c r="CJ58" s="83">
        <v>236401</v>
      </c>
      <c r="CK58" s="83">
        <v>236403</v>
      </c>
      <c r="CL58" s="83">
        <v>236407</v>
      </c>
      <c r="CM58" s="83">
        <v>236901</v>
      </c>
      <c r="CN58" s="83">
        <v>237101</v>
      </c>
      <c r="CO58" s="83">
        <v>237102</v>
      </c>
      <c r="CP58" s="83">
        <v>237104</v>
      </c>
      <c r="CQ58" s="83">
        <v>237105</v>
      </c>
      <c r="CR58" s="83">
        <v>237106</v>
      </c>
      <c r="CS58" s="83">
        <v>237202</v>
      </c>
      <c r="CT58" s="83">
        <v>237203</v>
      </c>
      <c r="CU58" s="83">
        <v>237205</v>
      </c>
      <c r="CV58" s="83">
        <v>237206</v>
      </c>
      <c r="CW58" s="83">
        <v>237299</v>
      </c>
      <c r="CX58" s="83">
        <v>239101</v>
      </c>
      <c r="CY58" s="83">
        <v>239201</v>
      </c>
      <c r="CZ58" s="83">
        <v>239301</v>
      </c>
      <c r="DA58" s="83">
        <v>239501</v>
      </c>
      <c r="DB58" s="83">
        <v>239601</v>
      </c>
      <c r="DC58" s="83">
        <v>239801</v>
      </c>
      <c r="DD58" s="83">
        <v>239802</v>
      </c>
      <c r="DE58" s="83">
        <v>239901</v>
      </c>
      <c r="DF58" s="83">
        <v>239904</v>
      </c>
      <c r="DG58" s="82" t="s">
        <v>0</v>
      </c>
      <c r="DH58" s="81"/>
      <c r="DI58" s="80"/>
    </row>
    <row r="59" spans="1:118" ht="15" x14ac:dyDescent="0.25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79">
        <f>SUM(A59:DF59)</f>
        <v>0</v>
      </c>
    </row>
    <row r="60" spans="1:118" ht="15" x14ac:dyDescent="0.25">
      <c r="A60" s="184"/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4"/>
      <c r="AS60" s="184"/>
      <c r="AT60" s="184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84"/>
      <c r="BR60" s="184"/>
      <c r="BS60" s="184"/>
      <c r="BT60" s="184"/>
      <c r="BU60" s="184"/>
      <c r="BV60" s="184"/>
      <c r="BW60" s="184"/>
      <c r="BX60" s="184"/>
      <c r="BY60" s="184"/>
      <c r="BZ60" s="184"/>
      <c r="CA60" s="184"/>
      <c r="CB60" s="184"/>
      <c r="CC60" s="184"/>
      <c r="CD60" s="184"/>
      <c r="CE60" s="184"/>
      <c r="CF60" s="184"/>
      <c r="CG60" s="184"/>
      <c r="CH60" s="184"/>
      <c r="CI60" s="184"/>
      <c r="CJ60" s="184"/>
      <c r="CK60" s="184"/>
      <c r="CL60" s="184"/>
      <c r="CM60" s="184"/>
      <c r="CN60" s="184"/>
      <c r="CO60" s="184"/>
      <c r="CP60" s="184"/>
      <c r="CQ60" s="184"/>
      <c r="CR60" s="184"/>
      <c r="CS60" s="184"/>
      <c r="CT60" s="184"/>
      <c r="CU60" s="184"/>
      <c r="CV60" s="184"/>
      <c r="CW60" s="184"/>
      <c r="CX60" s="184"/>
      <c r="CY60" s="184"/>
      <c r="CZ60" s="184"/>
      <c r="DA60" s="184"/>
      <c r="DB60" s="184"/>
      <c r="DC60" s="184"/>
      <c r="DD60" s="184"/>
      <c r="DE60" s="184"/>
      <c r="DF60" s="184"/>
      <c r="DG60" s="79">
        <f t="shared" ref="DG60:DG72" si="7">SUM(A60:DF60)</f>
        <v>0</v>
      </c>
    </row>
    <row r="61" spans="1:118" ht="15" x14ac:dyDescent="0.25">
      <c r="A61" s="184"/>
      <c r="B61" s="184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84"/>
      <c r="BT61" s="184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184"/>
      <c r="CG61" s="184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  <c r="CU61" s="184"/>
      <c r="CV61" s="184"/>
      <c r="CW61" s="184"/>
      <c r="CX61" s="184"/>
      <c r="CY61" s="184"/>
      <c r="CZ61" s="184"/>
      <c r="DA61" s="184"/>
      <c r="DB61" s="184"/>
      <c r="DC61" s="184"/>
      <c r="DD61" s="184"/>
      <c r="DE61" s="184"/>
      <c r="DF61" s="184"/>
      <c r="DG61" s="79">
        <f t="shared" si="7"/>
        <v>0</v>
      </c>
    </row>
    <row r="62" spans="1:118" ht="15" x14ac:dyDescent="0.25">
      <c r="A62" s="184"/>
      <c r="B62" s="184"/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4"/>
      <c r="CN62" s="184"/>
      <c r="CO62" s="184"/>
      <c r="CP62" s="184"/>
      <c r="CQ62" s="184"/>
      <c r="CR62" s="184"/>
      <c r="CS62" s="184"/>
      <c r="CT62" s="184"/>
      <c r="CU62" s="184"/>
      <c r="CV62" s="184"/>
      <c r="CW62" s="184"/>
      <c r="CX62" s="184"/>
      <c r="CY62" s="184"/>
      <c r="CZ62" s="184"/>
      <c r="DA62" s="184"/>
      <c r="DB62" s="184"/>
      <c r="DC62" s="184"/>
      <c r="DD62" s="184"/>
      <c r="DE62" s="184"/>
      <c r="DF62" s="184"/>
      <c r="DG62" s="79">
        <f t="shared" si="7"/>
        <v>0</v>
      </c>
    </row>
    <row r="63" spans="1:118" ht="15" x14ac:dyDescent="0.25">
      <c r="A63" s="184"/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BS63" s="184"/>
      <c r="BT63" s="184"/>
      <c r="BU63" s="184"/>
      <c r="BV63" s="184"/>
      <c r="BW63" s="184"/>
      <c r="BX63" s="184"/>
      <c r="BY63" s="184"/>
      <c r="BZ63" s="184"/>
      <c r="CA63" s="184"/>
      <c r="CB63" s="184"/>
      <c r="CC63" s="184"/>
      <c r="CD63" s="184"/>
      <c r="CE63" s="184"/>
      <c r="CF63" s="184"/>
      <c r="CG63" s="184"/>
      <c r="CH63" s="184"/>
      <c r="CI63" s="184"/>
      <c r="CJ63" s="184"/>
      <c r="CK63" s="184"/>
      <c r="CL63" s="184"/>
      <c r="CM63" s="184"/>
      <c r="CN63" s="184"/>
      <c r="CO63" s="184"/>
      <c r="CP63" s="184"/>
      <c r="CQ63" s="184"/>
      <c r="CR63" s="184"/>
      <c r="CS63" s="184"/>
      <c r="CT63" s="184"/>
      <c r="CU63" s="184"/>
      <c r="CV63" s="184"/>
      <c r="CW63" s="184"/>
      <c r="CX63" s="184"/>
      <c r="CY63" s="184"/>
      <c r="CZ63" s="184"/>
      <c r="DA63" s="184"/>
      <c r="DB63" s="184"/>
      <c r="DC63" s="184"/>
      <c r="DD63" s="184"/>
      <c r="DE63" s="184"/>
      <c r="DF63" s="184"/>
      <c r="DG63" s="79">
        <f t="shared" si="7"/>
        <v>0</v>
      </c>
    </row>
    <row r="64" spans="1:118" ht="15" x14ac:dyDescent="0.25">
      <c r="A64" s="184"/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BS64" s="184"/>
      <c r="BT64" s="184"/>
      <c r="BU64" s="184"/>
      <c r="BV64" s="184"/>
      <c r="BW64" s="184"/>
      <c r="BX64" s="184"/>
      <c r="BY64" s="184"/>
      <c r="BZ64" s="184"/>
      <c r="CA64" s="184"/>
      <c r="CB64" s="184"/>
      <c r="CC64" s="184"/>
      <c r="CD64" s="184"/>
      <c r="CE64" s="184"/>
      <c r="CF64" s="184"/>
      <c r="CG64" s="184"/>
      <c r="CH64" s="184"/>
      <c r="CI64" s="184"/>
      <c r="CJ64" s="184"/>
      <c r="CK64" s="184"/>
      <c r="CL64" s="184"/>
      <c r="CM64" s="184"/>
      <c r="CN64" s="184"/>
      <c r="CO64" s="184"/>
      <c r="CP64" s="184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79">
        <f t="shared" si="7"/>
        <v>0</v>
      </c>
    </row>
    <row r="65" spans="1:111" ht="15" x14ac:dyDescent="0.25">
      <c r="A65" s="184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BS65" s="184"/>
      <c r="BT65" s="184"/>
      <c r="BU65" s="184"/>
      <c r="BV65" s="184"/>
      <c r="BW65" s="184"/>
      <c r="BX65" s="184"/>
      <c r="BY65" s="184"/>
      <c r="BZ65" s="184"/>
      <c r="CA65" s="184"/>
      <c r="CB65" s="184"/>
      <c r="CC65" s="184"/>
      <c r="CD65" s="184"/>
      <c r="CE65" s="184"/>
      <c r="CF65" s="184"/>
      <c r="CG65" s="184"/>
      <c r="CH65" s="184"/>
      <c r="CI65" s="184"/>
      <c r="CJ65" s="184"/>
      <c r="CK65" s="184"/>
      <c r="CL65" s="184"/>
      <c r="CM65" s="184"/>
      <c r="CN65" s="184"/>
      <c r="CO65" s="184"/>
      <c r="CP65" s="184"/>
      <c r="CQ65" s="184"/>
      <c r="CR65" s="184"/>
      <c r="CS65" s="184"/>
      <c r="CT65" s="184"/>
      <c r="CU65" s="184"/>
      <c r="CV65" s="184"/>
      <c r="CW65" s="184"/>
      <c r="CX65" s="184"/>
      <c r="CY65" s="184"/>
      <c r="CZ65" s="184"/>
      <c r="DA65" s="184"/>
      <c r="DB65" s="184"/>
      <c r="DC65" s="184"/>
      <c r="DD65" s="184"/>
      <c r="DE65" s="184"/>
      <c r="DF65" s="184"/>
      <c r="DG65" s="79">
        <f t="shared" si="7"/>
        <v>0</v>
      </c>
    </row>
    <row r="66" spans="1:111" ht="15" x14ac:dyDescent="0.25">
      <c r="A66" s="184"/>
      <c r="B66" s="18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BS66" s="184"/>
      <c r="BT66" s="184"/>
      <c r="BU66" s="184"/>
      <c r="BV66" s="184"/>
      <c r="BW66" s="184"/>
      <c r="BX66" s="184"/>
      <c r="BY66" s="184"/>
      <c r="BZ66" s="184"/>
      <c r="CA66" s="184"/>
      <c r="CB66" s="184"/>
      <c r="CC66" s="184"/>
      <c r="CD66" s="184"/>
      <c r="CE66" s="184"/>
      <c r="CF66" s="184"/>
      <c r="CG66" s="184"/>
      <c r="CH66" s="184"/>
      <c r="CI66" s="184"/>
      <c r="CJ66" s="184"/>
      <c r="CK66" s="184"/>
      <c r="CL66" s="184"/>
      <c r="CM66" s="184"/>
      <c r="CN66" s="184"/>
      <c r="CO66" s="184"/>
      <c r="CP66" s="184"/>
      <c r="CQ66" s="184"/>
      <c r="CR66" s="184"/>
      <c r="CS66" s="184"/>
      <c r="CT66" s="184"/>
      <c r="CU66" s="184"/>
      <c r="CV66" s="184"/>
      <c r="CW66" s="184"/>
      <c r="CX66" s="184"/>
      <c r="CY66" s="184"/>
      <c r="CZ66" s="184"/>
      <c r="DA66" s="184"/>
      <c r="DB66" s="184"/>
      <c r="DC66" s="184"/>
      <c r="DD66" s="184"/>
      <c r="DE66" s="184"/>
      <c r="DF66" s="184"/>
      <c r="DG66" s="79">
        <f t="shared" si="7"/>
        <v>0</v>
      </c>
    </row>
    <row r="67" spans="1:111" ht="15" x14ac:dyDescent="0.25">
      <c r="A67" s="184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184"/>
      <c r="BT67" s="184"/>
      <c r="BU67" s="184"/>
      <c r="BV67" s="184"/>
      <c r="BW67" s="184"/>
      <c r="BX67" s="184"/>
      <c r="BY67" s="184"/>
      <c r="BZ67" s="184"/>
      <c r="CA67" s="184"/>
      <c r="CB67" s="184"/>
      <c r="CC67" s="184"/>
      <c r="CD67" s="184"/>
      <c r="CE67" s="184"/>
      <c r="CF67" s="184"/>
      <c r="CG67" s="184"/>
      <c r="CH67" s="184"/>
      <c r="CI67" s="184"/>
      <c r="CJ67" s="184"/>
      <c r="CK67" s="184"/>
      <c r="CL67" s="184"/>
      <c r="CM67" s="184"/>
      <c r="CN67" s="184"/>
      <c r="CO67" s="184"/>
      <c r="CP67" s="184"/>
      <c r="CQ67" s="184"/>
      <c r="CR67" s="184"/>
      <c r="CS67" s="184"/>
      <c r="CT67" s="184"/>
      <c r="CU67" s="184"/>
      <c r="CV67" s="184"/>
      <c r="CW67" s="184"/>
      <c r="CX67" s="184"/>
      <c r="CY67" s="184"/>
      <c r="CZ67" s="184"/>
      <c r="DA67" s="184"/>
      <c r="DB67" s="184"/>
      <c r="DC67" s="184"/>
      <c r="DD67" s="184"/>
      <c r="DE67" s="184"/>
      <c r="DF67" s="184"/>
      <c r="DG67" s="79">
        <f t="shared" si="7"/>
        <v>0</v>
      </c>
    </row>
    <row r="68" spans="1:111" ht="15" x14ac:dyDescent="0.25">
      <c r="A68" s="184"/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84"/>
      <c r="BS68" s="184"/>
      <c r="BT68" s="184"/>
      <c r="BU68" s="184"/>
      <c r="BV68" s="184"/>
      <c r="BW68" s="184"/>
      <c r="BX68" s="184"/>
      <c r="BY68" s="184"/>
      <c r="BZ68" s="184"/>
      <c r="CA68" s="184"/>
      <c r="CB68" s="184"/>
      <c r="CC68" s="184"/>
      <c r="CD68" s="184"/>
      <c r="CE68" s="184"/>
      <c r="CF68" s="184"/>
      <c r="CG68" s="184"/>
      <c r="CH68" s="184"/>
      <c r="CI68" s="184"/>
      <c r="CJ68" s="184"/>
      <c r="CK68" s="184"/>
      <c r="CL68" s="184"/>
      <c r="CM68" s="184"/>
      <c r="CN68" s="184"/>
      <c r="CO68" s="184"/>
      <c r="CP68" s="184"/>
      <c r="CQ68" s="184"/>
      <c r="CR68" s="184"/>
      <c r="CS68" s="184"/>
      <c r="CT68" s="184"/>
      <c r="CU68" s="184"/>
      <c r="CV68" s="184"/>
      <c r="CW68" s="184"/>
      <c r="CX68" s="184"/>
      <c r="CY68" s="184"/>
      <c r="CZ68" s="184"/>
      <c r="DA68" s="184"/>
      <c r="DB68" s="184"/>
      <c r="DC68" s="184"/>
      <c r="DD68" s="184"/>
      <c r="DE68" s="184"/>
      <c r="DF68" s="184"/>
      <c r="DG68" s="79">
        <f t="shared" si="7"/>
        <v>0</v>
      </c>
    </row>
    <row r="69" spans="1:111" ht="15" x14ac:dyDescent="0.25">
      <c r="A69" s="184"/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4"/>
      <c r="AS69" s="184"/>
      <c r="AT69" s="184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  <c r="BP69" s="184"/>
      <c r="BQ69" s="184"/>
      <c r="BR69" s="184"/>
      <c r="BS69" s="184"/>
      <c r="BT69" s="184"/>
      <c r="BU69" s="184"/>
      <c r="BV69" s="184"/>
      <c r="BW69" s="184"/>
      <c r="BX69" s="184"/>
      <c r="BY69" s="184"/>
      <c r="BZ69" s="184"/>
      <c r="CA69" s="184"/>
      <c r="CB69" s="184"/>
      <c r="CC69" s="184"/>
      <c r="CD69" s="184"/>
      <c r="CE69" s="184"/>
      <c r="CF69" s="184"/>
      <c r="CG69" s="184"/>
      <c r="CH69" s="184"/>
      <c r="CI69" s="184"/>
      <c r="CJ69" s="184"/>
      <c r="CK69" s="184"/>
      <c r="CL69" s="184"/>
      <c r="CM69" s="184"/>
      <c r="CN69" s="184"/>
      <c r="CO69" s="184"/>
      <c r="CP69" s="184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79">
        <f t="shared" si="7"/>
        <v>0</v>
      </c>
    </row>
    <row r="70" spans="1:111" ht="15" x14ac:dyDescent="0.25">
      <c r="A70" s="184"/>
      <c r="B70" s="184"/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4"/>
      <c r="AS70" s="184"/>
      <c r="AT70" s="184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84"/>
      <c r="BS70" s="184"/>
      <c r="BT70" s="184"/>
      <c r="BU70" s="184"/>
      <c r="BV70" s="184"/>
      <c r="BW70" s="184"/>
      <c r="BX70" s="184"/>
      <c r="BY70" s="184"/>
      <c r="BZ70" s="184"/>
      <c r="CA70" s="184"/>
      <c r="CB70" s="184"/>
      <c r="CC70" s="184"/>
      <c r="CD70" s="184"/>
      <c r="CE70" s="184"/>
      <c r="CF70" s="184"/>
      <c r="CG70" s="184"/>
      <c r="CH70" s="184"/>
      <c r="CI70" s="184"/>
      <c r="CJ70" s="184"/>
      <c r="CK70" s="184"/>
      <c r="CL70" s="184"/>
      <c r="CM70" s="184"/>
      <c r="CN70" s="184"/>
      <c r="CO70" s="184"/>
      <c r="CP70" s="184"/>
      <c r="CQ70" s="184"/>
      <c r="CR70" s="184"/>
      <c r="CS70" s="184"/>
      <c r="CT70" s="184"/>
      <c r="CU70" s="184"/>
      <c r="CV70" s="184"/>
      <c r="CW70" s="184"/>
      <c r="CX70" s="184"/>
      <c r="CY70" s="184"/>
      <c r="CZ70" s="184"/>
      <c r="DA70" s="184"/>
      <c r="DB70" s="184"/>
      <c r="DC70" s="184"/>
      <c r="DD70" s="184"/>
      <c r="DE70" s="184"/>
      <c r="DF70" s="184"/>
      <c r="DG70" s="79">
        <f t="shared" si="7"/>
        <v>0</v>
      </c>
    </row>
    <row r="71" spans="1:111" ht="15" x14ac:dyDescent="0.25">
      <c r="A71" s="184"/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184"/>
      <c r="BT71" s="184"/>
      <c r="BU71" s="184"/>
      <c r="BV71" s="184"/>
      <c r="BW71" s="184"/>
      <c r="BX71" s="184"/>
      <c r="BY71" s="184"/>
      <c r="BZ71" s="184"/>
      <c r="CA71" s="184"/>
      <c r="CB71" s="184"/>
      <c r="CC71" s="184"/>
      <c r="CD71" s="184"/>
      <c r="CE71" s="184"/>
      <c r="CF71" s="184"/>
      <c r="CG71" s="184"/>
      <c r="CH71" s="184"/>
      <c r="CI71" s="184"/>
      <c r="CJ71" s="184"/>
      <c r="CK71" s="184"/>
      <c r="CL71" s="184"/>
      <c r="CM71" s="184"/>
      <c r="CN71" s="184"/>
      <c r="CO71" s="184"/>
      <c r="CP71" s="184"/>
      <c r="CQ71" s="184"/>
      <c r="CR71" s="184"/>
      <c r="CS71" s="184"/>
      <c r="CT71" s="184"/>
      <c r="CU71" s="184"/>
      <c r="CV71" s="184"/>
      <c r="CW71" s="184"/>
      <c r="CX71" s="184"/>
      <c r="CY71" s="184"/>
      <c r="CZ71" s="184"/>
      <c r="DA71" s="184"/>
      <c r="DB71" s="184"/>
      <c r="DC71" s="184"/>
      <c r="DD71" s="184"/>
      <c r="DE71" s="184"/>
      <c r="DF71" s="184"/>
      <c r="DG71" s="79">
        <f t="shared" si="7"/>
        <v>0</v>
      </c>
    </row>
    <row r="72" spans="1:111" ht="15" x14ac:dyDescent="0.25">
      <c r="A72" s="184"/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BS72" s="184"/>
      <c r="BT72" s="184"/>
      <c r="BU72" s="184"/>
      <c r="BV72" s="184"/>
      <c r="BW72" s="184"/>
      <c r="BX72" s="184"/>
      <c r="BY72" s="184"/>
      <c r="BZ72" s="184"/>
      <c r="CA72" s="184"/>
      <c r="CB72" s="184"/>
      <c r="CC72" s="184"/>
      <c r="CD72" s="184"/>
      <c r="CE72" s="184"/>
      <c r="CF72" s="184"/>
      <c r="CG72" s="184"/>
      <c r="CH72" s="184"/>
      <c r="CI72" s="184"/>
      <c r="CJ72" s="184"/>
      <c r="CK72" s="184"/>
      <c r="CL72" s="184"/>
      <c r="CM72" s="184"/>
      <c r="CN72" s="184"/>
      <c r="CO72" s="184"/>
      <c r="CP72" s="184"/>
      <c r="CQ72" s="184"/>
      <c r="CR72" s="184"/>
      <c r="CS72" s="184"/>
      <c r="CT72" s="184"/>
      <c r="CU72" s="184"/>
      <c r="CV72" s="184"/>
      <c r="CW72" s="184"/>
      <c r="CX72" s="184"/>
      <c r="CY72" s="184"/>
      <c r="CZ72" s="184"/>
      <c r="DA72" s="184"/>
      <c r="DB72" s="184"/>
      <c r="DC72" s="184"/>
      <c r="DD72" s="184"/>
      <c r="DE72" s="184"/>
      <c r="DF72" s="184"/>
      <c r="DG72" s="79">
        <f t="shared" si="7"/>
        <v>0</v>
      </c>
    </row>
    <row r="73" spans="1:111" x14ac:dyDescent="0.2">
      <c r="A73" s="78">
        <f>SUM(A59:A72)</f>
        <v>0</v>
      </c>
      <c r="B73" s="78">
        <f t="shared" ref="B73:BM73" si="8">SUM(B59:B72)</f>
        <v>0</v>
      </c>
      <c r="C73" s="78">
        <f t="shared" si="8"/>
        <v>0</v>
      </c>
      <c r="D73" s="78">
        <f t="shared" si="8"/>
        <v>0</v>
      </c>
      <c r="E73" s="78">
        <f t="shared" si="8"/>
        <v>0</v>
      </c>
      <c r="F73" s="78">
        <f t="shared" si="8"/>
        <v>0</v>
      </c>
      <c r="G73" s="78">
        <f t="shared" si="8"/>
        <v>0</v>
      </c>
      <c r="H73" s="78">
        <f t="shared" si="8"/>
        <v>0</v>
      </c>
      <c r="I73" s="78">
        <f t="shared" si="8"/>
        <v>0</v>
      </c>
      <c r="J73" s="78">
        <f t="shared" si="8"/>
        <v>0</v>
      </c>
      <c r="K73" s="78">
        <f t="shared" si="8"/>
        <v>0</v>
      </c>
      <c r="L73" s="78">
        <f t="shared" si="8"/>
        <v>0</v>
      </c>
      <c r="M73" s="78">
        <f t="shared" si="8"/>
        <v>0</v>
      </c>
      <c r="N73" s="78">
        <f t="shared" si="8"/>
        <v>0</v>
      </c>
      <c r="O73" s="78">
        <f t="shared" si="8"/>
        <v>0</v>
      </c>
      <c r="P73" s="78">
        <f t="shared" si="8"/>
        <v>0</v>
      </c>
      <c r="Q73" s="78">
        <f t="shared" si="8"/>
        <v>0</v>
      </c>
      <c r="R73" s="78">
        <f t="shared" si="8"/>
        <v>0</v>
      </c>
      <c r="S73" s="78">
        <f t="shared" si="8"/>
        <v>0</v>
      </c>
      <c r="T73" s="78">
        <f t="shared" si="8"/>
        <v>0</v>
      </c>
      <c r="U73" s="78">
        <f t="shared" si="8"/>
        <v>0</v>
      </c>
      <c r="V73" s="78">
        <f t="shared" si="8"/>
        <v>0</v>
      </c>
      <c r="W73" s="78">
        <f t="shared" si="8"/>
        <v>0</v>
      </c>
      <c r="X73" s="78">
        <f t="shared" si="8"/>
        <v>0</v>
      </c>
      <c r="Y73" s="78">
        <f t="shared" si="8"/>
        <v>0</v>
      </c>
      <c r="Z73" s="78">
        <f t="shared" si="8"/>
        <v>0</v>
      </c>
      <c r="AA73" s="78">
        <f t="shared" si="8"/>
        <v>0</v>
      </c>
      <c r="AB73" s="78">
        <f t="shared" si="8"/>
        <v>0</v>
      </c>
      <c r="AC73" s="78">
        <f t="shared" si="8"/>
        <v>0</v>
      </c>
      <c r="AD73" s="78">
        <f t="shared" si="8"/>
        <v>0</v>
      </c>
      <c r="AE73" s="78">
        <f t="shared" si="8"/>
        <v>0</v>
      </c>
      <c r="AF73" s="78">
        <f t="shared" si="8"/>
        <v>0</v>
      </c>
      <c r="AG73" s="78">
        <f t="shared" si="8"/>
        <v>0</v>
      </c>
      <c r="AH73" s="78">
        <f t="shared" si="8"/>
        <v>0</v>
      </c>
      <c r="AI73" s="78">
        <f t="shared" si="8"/>
        <v>0</v>
      </c>
      <c r="AJ73" s="78">
        <f t="shared" si="8"/>
        <v>0</v>
      </c>
      <c r="AK73" s="78">
        <f t="shared" si="8"/>
        <v>0</v>
      </c>
      <c r="AL73" s="78">
        <f t="shared" si="8"/>
        <v>0</v>
      </c>
      <c r="AM73" s="78">
        <f t="shared" si="8"/>
        <v>0</v>
      </c>
      <c r="AN73" s="78">
        <f t="shared" si="8"/>
        <v>0</v>
      </c>
      <c r="AO73" s="78">
        <f t="shared" si="8"/>
        <v>0</v>
      </c>
      <c r="AP73" s="78">
        <f t="shared" si="8"/>
        <v>0</v>
      </c>
      <c r="AQ73" s="78">
        <f t="shared" si="8"/>
        <v>0</v>
      </c>
      <c r="AR73" s="78">
        <f t="shared" si="8"/>
        <v>0</v>
      </c>
      <c r="AS73" s="78">
        <f t="shared" si="8"/>
        <v>0</v>
      </c>
      <c r="AT73" s="78">
        <f t="shared" si="8"/>
        <v>0</v>
      </c>
      <c r="AU73" s="78">
        <f t="shared" si="8"/>
        <v>0</v>
      </c>
      <c r="AV73" s="78">
        <f t="shared" si="8"/>
        <v>0</v>
      </c>
      <c r="AW73" s="78">
        <f t="shared" si="8"/>
        <v>0</v>
      </c>
      <c r="AX73" s="78">
        <f t="shared" si="8"/>
        <v>0</v>
      </c>
      <c r="AY73" s="78">
        <f t="shared" si="8"/>
        <v>0</v>
      </c>
      <c r="AZ73" s="78">
        <f t="shared" si="8"/>
        <v>0</v>
      </c>
      <c r="BA73" s="78">
        <f t="shared" si="8"/>
        <v>0</v>
      </c>
      <c r="BB73" s="78">
        <f t="shared" si="8"/>
        <v>0</v>
      </c>
      <c r="BC73" s="78">
        <f t="shared" si="8"/>
        <v>0</v>
      </c>
      <c r="BD73" s="78">
        <f t="shared" si="8"/>
        <v>0</v>
      </c>
      <c r="BE73" s="78">
        <f t="shared" si="8"/>
        <v>0</v>
      </c>
      <c r="BF73" s="78">
        <f t="shared" si="8"/>
        <v>0</v>
      </c>
      <c r="BG73" s="78">
        <f t="shared" si="8"/>
        <v>0</v>
      </c>
      <c r="BH73" s="78">
        <f t="shared" si="8"/>
        <v>0</v>
      </c>
      <c r="BI73" s="78">
        <f t="shared" si="8"/>
        <v>0</v>
      </c>
      <c r="BJ73" s="78">
        <f t="shared" si="8"/>
        <v>0</v>
      </c>
      <c r="BK73" s="78">
        <f t="shared" si="8"/>
        <v>0</v>
      </c>
      <c r="BL73" s="78">
        <f t="shared" si="8"/>
        <v>0</v>
      </c>
      <c r="BM73" s="78">
        <f t="shared" si="8"/>
        <v>0</v>
      </c>
      <c r="BN73" s="78">
        <f t="shared" ref="BN73:DF73" si="9">SUM(BN59:BN72)</f>
        <v>0</v>
      </c>
      <c r="BO73" s="78">
        <f t="shared" si="9"/>
        <v>0</v>
      </c>
      <c r="BP73" s="78">
        <f t="shared" si="9"/>
        <v>0</v>
      </c>
      <c r="BQ73" s="78">
        <f t="shared" si="9"/>
        <v>0</v>
      </c>
      <c r="BR73" s="78">
        <f t="shared" si="9"/>
        <v>0</v>
      </c>
      <c r="BS73" s="78">
        <f t="shared" si="9"/>
        <v>0</v>
      </c>
      <c r="BT73" s="78">
        <f t="shared" si="9"/>
        <v>0</v>
      </c>
      <c r="BU73" s="78">
        <f t="shared" si="9"/>
        <v>0</v>
      </c>
      <c r="BV73" s="78">
        <f t="shared" si="9"/>
        <v>0</v>
      </c>
      <c r="BW73" s="78">
        <f t="shared" si="9"/>
        <v>0</v>
      </c>
      <c r="BX73" s="78">
        <f t="shared" si="9"/>
        <v>0</v>
      </c>
      <c r="BY73" s="78">
        <f t="shared" si="9"/>
        <v>0</v>
      </c>
      <c r="BZ73" s="78">
        <f t="shared" si="9"/>
        <v>0</v>
      </c>
      <c r="CA73" s="78">
        <f t="shared" si="9"/>
        <v>0</v>
      </c>
      <c r="CB73" s="78">
        <f t="shared" si="9"/>
        <v>0</v>
      </c>
      <c r="CC73" s="78">
        <f t="shared" si="9"/>
        <v>0</v>
      </c>
      <c r="CD73" s="78">
        <f t="shared" si="9"/>
        <v>0</v>
      </c>
      <c r="CE73" s="78">
        <f t="shared" si="9"/>
        <v>0</v>
      </c>
      <c r="CF73" s="78">
        <f t="shared" si="9"/>
        <v>0</v>
      </c>
      <c r="CG73" s="78">
        <f t="shared" si="9"/>
        <v>0</v>
      </c>
      <c r="CH73" s="78">
        <f t="shared" si="9"/>
        <v>0</v>
      </c>
      <c r="CI73" s="78">
        <f t="shared" si="9"/>
        <v>0</v>
      </c>
      <c r="CJ73" s="78">
        <f t="shared" si="9"/>
        <v>0</v>
      </c>
      <c r="CK73" s="78">
        <f t="shared" si="9"/>
        <v>0</v>
      </c>
      <c r="CL73" s="78">
        <f t="shared" si="9"/>
        <v>0</v>
      </c>
      <c r="CM73" s="78">
        <f t="shared" si="9"/>
        <v>0</v>
      </c>
      <c r="CN73" s="78">
        <f t="shared" si="9"/>
        <v>0</v>
      </c>
      <c r="CO73" s="78">
        <f t="shared" si="9"/>
        <v>0</v>
      </c>
      <c r="CP73" s="78">
        <f t="shared" si="9"/>
        <v>0</v>
      </c>
      <c r="CQ73" s="78">
        <f t="shared" si="9"/>
        <v>0</v>
      </c>
      <c r="CR73" s="78">
        <f t="shared" si="9"/>
        <v>0</v>
      </c>
      <c r="CS73" s="78">
        <f t="shared" si="9"/>
        <v>0</v>
      </c>
      <c r="CT73" s="78">
        <f t="shared" si="9"/>
        <v>0</v>
      </c>
      <c r="CU73" s="78">
        <f t="shared" si="9"/>
        <v>0</v>
      </c>
      <c r="CV73" s="78">
        <f t="shared" si="9"/>
        <v>0</v>
      </c>
      <c r="CW73" s="78">
        <f t="shared" si="9"/>
        <v>0</v>
      </c>
      <c r="CX73" s="78">
        <f t="shared" si="9"/>
        <v>0</v>
      </c>
      <c r="CY73" s="78">
        <f t="shared" si="9"/>
        <v>0</v>
      </c>
      <c r="CZ73" s="78">
        <f t="shared" si="9"/>
        <v>0</v>
      </c>
      <c r="DA73" s="78">
        <f t="shared" si="9"/>
        <v>0</v>
      </c>
      <c r="DB73" s="78">
        <f t="shared" si="9"/>
        <v>0</v>
      </c>
      <c r="DC73" s="78">
        <f t="shared" si="9"/>
        <v>0</v>
      </c>
      <c r="DD73" s="78">
        <f t="shared" si="9"/>
        <v>0</v>
      </c>
      <c r="DE73" s="78">
        <f t="shared" si="9"/>
        <v>0</v>
      </c>
      <c r="DF73" s="78">
        <f t="shared" si="9"/>
        <v>0</v>
      </c>
      <c r="DG73" s="78">
        <f t="shared" ref="DG73" si="10">SUM(DG59:DG72)</f>
        <v>0</v>
      </c>
    </row>
    <row r="74" spans="1:111" ht="13.5" thickBot="1" x14ac:dyDescent="0.25">
      <c r="A74" s="77">
        <f>+A57+A73</f>
        <v>0</v>
      </c>
      <c r="B74" s="77">
        <f t="shared" ref="B74:AI74" si="11">+B57+B73</f>
        <v>0</v>
      </c>
      <c r="C74" s="77">
        <f t="shared" si="11"/>
        <v>19269.3</v>
      </c>
      <c r="D74" s="77">
        <f t="shared" si="11"/>
        <v>0</v>
      </c>
      <c r="E74" s="77">
        <f t="shared" si="11"/>
        <v>0</v>
      </c>
      <c r="F74" s="77">
        <f t="shared" si="11"/>
        <v>0</v>
      </c>
      <c r="G74" s="77">
        <f t="shared" si="11"/>
        <v>0</v>
      </c>
      <c r="H74" s="77">
        <f t="shared" si="11"/>
        <v>0</v>
      </c>
      <c r="I74" s="77">
        <f t="shared" si="11"/>
        <v>0</v>
      </c>
      <c r="J74" s="77">
        <f t="shared" si="11"/>
        <v>0</v>
      </c>
      <c r="K74" s="77">
        <f t="shared" si="11"/>
        <v>56700</v>
      </c>
      <c r="L74" s="77">
        <f t="shared" si="11"/>
        <v>0</v>
      </c>
      <c r="M74" s="77">
        <f t="shared" si="11"/>
        <v>0</v>
      </c>
      <c r="N74" s="77">
        <f t="shared" si="11"/>
        <v>0</v>
      </c>
      <c r="O74" s="77">
        <f t="shared" si="11"/>
        <v>0</v>
      </c>
      <c r="P74" s="77">
        <f t="shared" si="11"/>
        <v>0</v>
      </c>
      <c r="Q74" s="77">
        <f t="shared" si="11"/>
        <v>0</v>
      </c>
      <c r="R74" s="77">
        <f t="shared" si="11"/>
        <v>0</v>
      </c>
      <c r="S74" s="77">
        <f t="shared" si="11"/>
        <v>0</v>
      </c>
      <c r="T74" s="77">
        <f t="shared" si="11"/>
        <v>0</v>
      </c>
      <c r="U74" s="77">
        <f t="shared" si="11"/>
        <v>0</v>
      </c>
      <c r="V74" s="77">
        <f t="shared" si="11"/>
        <v>0</v>
      </c>
      <c r="W74" s="77">
        <f t="shared" si="11"/>
        <v>0</v>
      </c>
      <c r="X74" s="77">
        <f t="shared" si="11"/>
        <v>0</v>
      </c>
      <c r="Y74" s="77">
        <f t="shared" si="11"/>
        <v>0</v>
      </c>
      <c r="Z74" s="77">
        <f t="shared" si="11"/>
        <v>0</v>
      </c>
      <c r="AA74" s="77">
        <f t="shared" si="11"/>
        <v>0</v>
      </c>
      <c r="AB74" s="77">
        <f t="shared" si="11"/>
        <v>0</v>
      </c>
      <c r="AC74" s="77">
        <f t="shared" si="11"/>
        <v>0</v>
      </c>
      <c r="AD74" s="77">
        <f t="shared" si="11"/>
        <v>0</v>
      </c>
      <c r="AE74" s="77">
        <f t="shared" si="11"/>
        <v>0</v>
      </c>
      <c r="AF74" s="77">
        <f t="shared" si="11"/>
        <v>0</v>
      </c>
      <c r="AG74" s="77">
        <f t="shared" si="11"/>
        <v>0</v>
      </c>
      <c r="AH74" s="77">
        <f t="shared" si="11"/>
        <v>0</v>
      </c>
      <c r="AI74" s="77">
        <f t="shared" si="11"/>
        <v>0</v>
      </c>
      <c r="AJ74" s="77">
        <f t="shared" ref="AJ74:BR74" si="12">+AJ57+AJ73</f>
        <v>0</v>
      </c>
      <c r="AK74" s="77">
        <f t="shared" si="12"/>
        <v>0</v>
      </c>
      <c r="AL74" s="77">
        <f t="shared" si="12"/>
        <v>0</v>
      </c>
      <c r="AM74" s="77">
        <f t="shared" si="12"/>
        <v>0</v>
      </c>
      <c r="AN74" s="77">
        <f t="shared" si="12"/>
        <v>0</v>
      </c>
      <c r="AO74" s="77">
        <f t="shared" si="12"/>
        <v>0</v>
      </c>
      <c r="AP74" s="77">
        <f t="shared" si="12"/>
        <v>0</v>
      </c>
      <c r="AQ74" s="77">
        <f t="shared" si="12"/>
        <v>1719.76</v>
      </c>
      <c r="AR74" s="77">
        <f t="shared" si="12"/>
        <v>0</v>
      </c>
      <c r="AS74" s="77">
        <f t="shared" si="12"/>
        <v>0</v>
      </c>
      <c r="AT74" s="77">
        <f t="shared" si="12"/>
        <v>0</v>
      </c>
      <c r="AU74" s="77">
        <f t="shared" si="12"/>
        <v>0</v>
      </c>
      <c r="AV74" s="77">
        <f t="shared" si="12"/>
        <v>0</v>
      </c>
      <c r="AW74" s="77">
        <f t="shared" si="12"/>
        <v>0</v>
      </c>
      <c r="AX74" s="77">
        <f t="shared" si="12"/>
        <v>0</v>
      </c>
      <c r="AY74" s="77">
        <f t="shared" si="12"/>
        <v>0</v>
      </c>
      <c r="AZ74" s="77">
        <f t="shared" si="12"/>
        <v>0</v>
      </c>
      <c r="BA74" s="77">
        <f t="shared" si="12"/>
        <v>0</v>
      </c>
      <c r="BB74" s="77">
        <f t="shared" si="12"/>
        <v>0</v>
      </c>
      <c r="BC74" s="77">
        <f t="shared" si="12"/>
        <v>0</v>
      </c>
      <c r="BD74" s="77">
        <f t="shared" si="12"/>
        <v>0</v>
      </c>
      <c r="BE74" s="77">
        <f t="shared" si="12"/>
        <v>0</v>
      </c>
      <c r="BF74" s="77">
        <f t="shared" si="12"/>
        <v>0</v>
      </c>
      <c r="BG74" s="77">
        <f t="shared" si="12"/>
        <v>0</v>
      </c>
      <c r="BH74" s="77">
        <f t="shared" si="12"/>
        <v>0</v>
      </c>
      <c r="BI74" s="77">
        <f t="shared" si="12"/>
        <v>27992</v>
      </c>
      <c r="BJ74" s="77">
        <f t="shared" si="12"/>
        <v>0</v>
      </c>
      <c r="BK74" s="77">
        <f t="shared" si="12"/>
        <v>0</v>
      </c>
      <c r="BL74" s="77">
        <f t="shared" si="12"/>
        <v>0</v>
      </c>
      <c r="BM74" s="77">
        <f t="shared" si="12"/>
        <v>0</v>
      </c>
      <c r="BN74" s="77">
        <f t="shared" si="12"/>
        <v>0</v>
      </c>
      <c r="BO74" s="77">
        <f t="shared" si="12"/>
        <v>0</v>
      </c>
      <c r="BP74" s="77">
        <f t="shared" si="12"/>
        <v>6700</v>
      </c>
      <c r="BQ74" s="77">
        <f t="shared" si="12"/>
        <v>0</v>
      </c>
      <c r="BR74" s="77">
        <f t="shared" si="12"/>
        <v>0</v>
      </c>
      <c r="BS74" s="77">
        <f t="shared" ref="BS74:CX74" si="13">+BS57+BS73</f>
        <v>42496</v>
      </c>
      <c r="BT74" s="77">
        <f t="shared" si="13"/>
        <v>0</v>
      </c>
      <c r="BU74" s="77">
        <f t="shared" si="13"/>
        <v>0</v>
      </c>
      <c r="BV74" s="77">
        <f t="shared" si="13"/>
        <v>0</v>
      </c>
      <c r="BW74" s="77">
        <f>+BW57+BW73</f>
        <v>0</v>
      </c>
      <c r="BX74" s="77">
        <f t="shared" si="13"/>
        <v>0</v>
      </c>
      <c r="BY74" s="77">
        <f t="shared" si="13"/>
        <v>0</v>
      </c>
      <c r="BZ74" s="77">
        <f t="shared" si="13"/>
        <v>0</v>
      </c>
      <c r="CA74" s="77">
        <f t="shared" si="13"/>
        <v>0</v>
      </c>
      <c r="CB74" s="77">
        <f t="shared" si="13"/>
        <v>0</v>
      </c>
      <c r="CC74" s="77">
        <f t="shared" si="13"/>
        <v>0</v>
      </c>
      <c r="CD74" s="77">
        <f t="shared" si="13"/>
        <v>0</v>
      </c>
      <c r="CE74" s="77">
        <f t="shared" si="13"/>
        <v>0</v>
      </c>
      <c r="CF74" s="77">
        <f t="shared" si="13"/>
        <v>0</v>
      </c>
      <c r="CG74" s="77">
        <f t="shared" si="13"/>
        <v>0</v>
      </c>
      <c r="CH74" s="77">
        <f t="shared" si="13"/>
        <v>0</v>
      </c>
      <c r="CI74" s="77">
        <f t="shared" si="13"/>
        <v>0</v>
      </c>
      <c r="CJ74" s="77">
        <f t="shared" si="13"/>
        <v>0</v>
      </c>
      <c r="CK74" s="77">
        <f t="shared" si="13"/>
        <v>0</v>
      </c>
      <c r="CL74" s="77">
        <f t="shared" si="13"/>
        <v>0</v>
      </c>
      <c r="CM74" s="77">
        <f t="shared" si="13"/>
        <v>0</v>
      </c>
      <c r="CN74" s="77">
        <f t="shared" si="13"/>
        <v>0</v>
      </c>
      <c r="CO74" s="77">
        <f t="shared" si="13"/>
        <v>0</v>
      </c>
      <c r="CP74" s="77">
        <f t="shared" si="13"/>
        <v>0</v>
      </c>
      <c r="CQ74" s="77">
        <f t="shared" si="13"/>
        <v>0</v>
      </c>
      <c r="CR74" s="77">
        <f t="shared" si="13"/>
        <v>0</v>
      </c>
      <c r="CS74" s="77">
        <f t="shared" si="13"/>
        <v>0</v>
      </c>
      <c r="CT74" s="77">
        <f t="shared" si="13"/>
        <v>573850.74</v>
      </c>
      <c r="CU74" s="77">
        <f t="shared" si="13"/>
        <v>0</v>
      </c>
      <c r="CV74" s="77">
        <f t="shared" si="13"/>
        <v>0</v>
      </c>
      <c r="CW74" s="77">
        <f t="shared" si="13"/>
        <v>107919.9</v>
      </c>
      <c r="CX74" s="77">
        <f t="shared" si="13"/>
        <v>21793.49</v>
      </c>
      <c r="CY74" s="77">
        <f t="shared" ref="CY74:DG74" si="14">+CY57+CY73</f>
        <v>0</v>
      </c>
      <c r="CZ74" s="77">
        <f t="shared" si="14"/>
        <v>92064.78</v>
      </c>
      <c r="DA74" s="77">
        <f t="shared" si="14"/>
        <v>0</v>
      </c>
      <c r="DB74" s="77">
        <f t="shared" si="14"/>
        <v>0</v>
      </c>
      <c r="DC74" s="77">
        <f t="shared" si="14"/>
        <v>0</v>
      </c>
      <c r="DD74" s="77">
        <f t="shared" si="14"/>
        <v>0</v>
      </c>
      <c r="DE74" s="77">
        <f t="shared" si="14"/>
        <v>0</v>
      </c>
      <c r="DF74" s="77">
        <f t="shared" si="14"/>
        <v>0</v>
      </c>
      <c r="DG74" s="77">
        <f t="shared" si="14"/>
        <v>950505.97000000009</v>
      </c>
    </row>
    <row r="75" spans="1:111" ht="13.5" thickTop="1" x14ac:dyDescent="0.2"/>
    <row r="76" spans="1:111" x14ac:dyDescent="0.2">
      <c r="DG76" s="63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topLeftCell="A7"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188"/>
    <col min="2" max="2" width="23.5703125" style="188" customWidth="1"/>
    <col min="3" max="3" width="17.5703125" style="188" customWidth="1"/>
    <col min="4" max="4" width="11.42578125" style="188"/>
    <col min="5" max="5" width="8.42578125" style="188" customWidth="1"/>
    <col min="6" max="6" width="19.42578125" style="188" customWidth="1"/>
    <col min="7" max="7" width="20" style="188" customWidth="1"/>
    <col min="8" max="8" width="8.42578125" style="188" customWidth="1"/>
    <col min="9" max="9" width="19.140625" style="188" hidden="1" customWidth="1"/>
    <col min="10" max="16" width="11.42578125" style="188" hidden="1" customWidth="1"/>
    <col min="17" max="257" width="11.42578125" style="188"/>
    <col min="258" max="258" width="23.5703125" style="188" customWidth="1"/>
    <col min="259" max="259" width="5.140625" style="188" customWidth="1"/>
    <col min="260" max="260" width="13.28515625" style="188" customWidth="1"/>
    <col min="261" max="261" width="8.42578125" style="188" customWidth="1"/>
    <col min="262" max="262" width="19.42578125" style="188" customWidth="1"/>
    <col min="263" max="263" width="10.42578125" style="188" customWidth="1"/>
    <col min="264" max="264" width="8.42578125" style="188" customWidth="1"/>
    <col min="265" max="272" width="0" style="188" hidden="1" customWidth="1"/>
    <col min="273" max="513" width="11.42578125" style="188"/>
    <col min="514" max="514" width="23.5703125" style="188" customWidth="1"/>
    <col min="515" max="515" width="5.140625" style="188" customWidth="1"/>
    <col min="516" max="516" width="13.28515625" style="188" customWidth="1"/>
    <col min="517" max="517" width="8.42578125" style="188" customWidth="1"/>
    <col min="518" max="518" width="19.42578125" style="188" customWidth="1"/>
    <col min="519" max="519" width="10.42578125" style="188" customWidth="1"/>
    <col min="520" max="520" width="8.42578125" style="188" customWidth="1"/>
    <col min="521" max="528" width="0" style="188" hidden="1" customWidth="1"/>
    <col min="529" max="769" width="11.42578125" style="188"/>
    <col min="770" max="770" width="23.5703125" style="188" customWidth="1"/>
    <col min="771" max="771" width="5.140625" style="188" customWidth="1"/>
    <col min="772" max="772" width="13.28515625" style="188" customWidth="1"/>
    <col min="773" max="773" width="8.42578125" style="188" customWidth="1"/>
    <col min="774" max="774" width="19.42578125" style="188" customWidth="1"/>
    <col min="775" max="775" width="10.42578125" style="188" customWidth="1"/>
    <col min="776" max="776" width="8.42578125" style="188" customWidth="1"/>
    <col min="777" max="784" width="0" style="188" hidden="1" customWidth="1"/>
    <col min="785" max="1025" width="11.42578125" style="188"/>
    <col min="1026" max="1026" width="23.5703125" style="188" customWidth="1"/>
    <col min="1027" max="1027" width="5.140625" style="188" customWidth="1"/>
    <col min="1028" max="1028" width="13.28515625" style="188" customWidth="1"/>
    <col min="1029" max="1029" width="8.42578125" style="188" customWidth="1"/>
    <col min="1030" max="1030" width="19.42578125" style="188" customWidth="1"/>
    <col min="1031" max="1031" width="10.42578125" style="188" customWidth="1"/>
    <col min="1032" max="1032" width="8.42578125" style="188" customWidth="1"/>
    <col min="1033" max="1040" width="0" style="188" hidden="1" customWidth="1"/>
    <col min="1041" max="1281" width="11.42578125" style="188"/>
    <col min="1282" max="1282" width="23.5703125" style="188" customWidth="1"/>
    <col min="1283" max="1283" width="5.140625" style="188" customWidth="1"/>
    <col min="1284" max="1284" width="13.28515625" style="188" customWidth="1"/>
    <col min="1285" max="1285" width="8.42578125" style="188" customWidth="1"/>
    <col min="1286" max="1286" width="19.42578125" style="188" customWidth="1"/>
    <col min="1287" max="1287" width="10.42578125" style="188" customWidth="1"/>
    <col min="1288" max="1288" width="8.42578125" style="188" customWidth="1"/>
    <col min="1289" max="1296" width="0" style="188" hidden="1" customWidth="1"/>
    <col min="1297" max="1537" width="11.42578125" style="188"/>
    <col min="1538" max="1538" width="23.5703125" style="188" customWidth="1"/>
    <col min="1539" max="1539" width="5.140625" style="188" customWidth="1"/>
    <col min="1540" max="1540" width="13.28515625" style="188" customWidth="1"/>
    <col min="1541" max="1541" width="8.42578125" style="188" customWidth="1"/>
    <col min="1542" max="1542" width="19.42578125" style="188" customWidth="1"/>
    <col min="1543" max="1543" width="10.42578125" style="188" customWidth="1"/>
    <col min="1544" max="1544" width="8.42578125" style="188" customWidth="1"/>
    <col min="1545" max="1552" width="0" style="188" hidden="1" customWidth="1"/>
    <col min="1553" max="1793" width="11.42578125" style="188"/>
    <col min="1794" max="1794" width="23.5703125" style="188" customWidth="1"/>
    <col min="1795" max="1795" width="5.140625" style="188" customWidth="1"/>
    <col min="1796" max="1796" width="13.28515625" style="188" customWidth="1"/>
    <col min="1797" max="1797" width="8.42578125" style="188" customWidth="1"/>
    <col min="1798" max="1798" width="19.42578125" style="188" customWidth="1"/>
    <col min="1799" max="1799" width="10.42578125" style="188" customWidth="1"/>
    <col min="1800" max="1800" width="8.42578125" style="188" customWidth="1"/>
    <col min="1801" max="1808" width="0" style="188" hidden="1" customWidth="1"/>
    <col min="1809" max="2049" width="11.42578125" style="188"/>
    <col min="2050" max="2050" width="23.5703125" style="188" customWidth="1"/>
    <col min="2051" max="2051" width="5.140625" style="188" customWidth="1"/>
    <col min="2052" max="2052" width="13.28515625" style="188" customWidth="1"/>
    <col min="2053" max="2053" width="8.42578125" style="188" customWidth="1"/>
    <col min="2054" max="2054" width="19.42578125" style="188" customWidth="1"/>
    <col min="2055" max="2055" width="10.42578125" style="188" customWidth="1"/>
    <col min="2056" max="2056" width="8.42578125" style="188" customWidth="1"/>
    <col min="2057" max="2064" width="0" style="188" hidden="1" customWidth="1"/>
    <col min="2065" max="2305" width="11.42578125" style="188"/>
    <col min="2306" max="2306" width="23.5703125" style="188" customWidth="1"/>
    <col min="2307" max="2307" width="5.140625" style="188" customWidth="1"/>
    <col min="2308" max="2308" width="13.28515625" style="188" customWidth="1"/>
    <col min="2309" max="2309" width="8.42578125" style="188" customWidth="1"/>
    <col min="2310" max="2310" width="19.42578125" style="188" customWidth="1"/>
    <col min="2311" max="2311" width="10.42578125" style="188" customWidth="1"/>
    <col min="2312" max="2312" width="8.42578125" style="188" customWidth="1"/>
    <col min="2313" max="2320" width="0" style="188" hidden="1" customWidth="1"/>
    <col min="2321" max="2561" width="11.42578125" style="188"/>
    <col min="2562" max="2562" width="23.5703125" style="188" customWidth="1"/>
    <col min="2563" max="2563" width="5.140625" style="188" customWidth="1"/>
    <col min="2564" max="2564" width="13.28515625" style="188" customWidth="1"/>
    <col min="2565" max="2565" width="8.42578125" style="188" customWidth="1"/>
    <col min="2566" max="2566" width="19.42578125" style="188" customWidth="1"/>
    <col min="2567" max="2567" width="10.42578125" style="188" customWidth="1"/>
    <col min="2568" max="2568" width="8.42578125" style="188" customWidth="1"/>
    <col min="2569" max="2576" width="0" style="188" hidden="1" customWidth="1"/>
    <col min="2577" max="2817" width="11.42578125" style="188"/>
    <col min="2818" max="2818" width="23.5703125" style="188" customWidth="1"/>
    <col min="2819" max="2819" width="5.140625" style="188" customWidth="1"/>
    <col min="2820" max="2820" width="13.28515625" style="188" customWidth="1"/>
    <col min="2821" max="2821" width="8.42578125" style="188" customWidth="1"/>
    <col min="2822" max="2822" width="19.42578125" style="188" customWidth="1"/>
    <col min="2823" max="2823" width="10.42578125" style="188" customWidth="1"/>
    <col min="2824" max="2824" width="8.42578125" style="188" customWidth="1"/>
    <col min="2825" max="2832" width="0" style="188" hidden="1" customWidth="1"/>
    <col min="2833" max="3073" width="11.42578125" style="188"/>
    <col min="3074" max="3074" width="23.5703125" style="188" customWidth="1"/>
    <col min="3075" max="3075" width="5.140625" style="188" customWidth="1"/>
    <col min="3076" max="3076" width="13.28515625" style="188" customWidth="1"/>
    <col min="3077" max="3077" width="8.42578125" style="188" customWidth="1"/>
    <col min="3078" max="3078" width="19.42578125" style="188" customWidth="1"/>
    <col min="3079" max="3079" width="10.42578125" style="188" customWidth="1"/>
    <col min="3080" max="3080" width="8.42578125" style="188" customWidth="1"/>
    <col min="3081" max="3088" width="0" style="188" hidden="1" customWidth="1"/>
    <col min="3089" max="3329" width="11.42578125" style="188"/>
    <col min="3330" max="3330" width="23.5703125" style="188" customWidth="1"/>
    <col min="3331" max="3331" width="5.140625" style="188" customWidth="1"/>
    <col min="3332" max="3332" width="13.28515625" style="188" customWidth="1"/>
    <col min="3333" max="3333" width="8.42578125" style="188" customWidth="1"/>
    <col min="3334" max="3334" width="19.42578125" style="188" customWidth="1"/>
    <col min="3335" max="3335" width="10.42578125" style="188" customWidth="1"/>
    <col min="3336" max="3336" width="8.42578125" style="188" customWidth="1"/>
    <col min="3337" max="3344" width="0" style="188" hidden="1" customWidth="1"/>
    <col min="3345" max="3585" width="11.42578125" style="188"/>
    <col min="3586" max="3586" width="23.5703125" style="188" customWidth="1"/>
    <col min="3587" max="3587" width="5.140625" style="188" customWidth="1"/>
    <col min="3588" max="3588" width="13.28515625" style="188" customWidth="1"/>
    <col min="3589" max="3589" width="8.42578125" style="188" customWidth="1"/>
    <col min="3590" max="3590" width="19.42578125" style="188" customWidth="1"/>
    <col min="3591" max="3591" width="10.42578125" style="188" customWidth="1"/>
    <col min="3592" max="3592" width="8.42578125" style="188" customWidth="1"/>
    <col min="3593" max="3600" width="0" style="188" hidden="1" customWidth="1"/>
    <col min="3601" max="3841" width="11.42578125" style="188"/>
    <col min="3842" max="3842" width="23.5703125" style="188" customWidth="1"/>
    <col min="3843" max="3843" width="5.140625" style="188" customWidth="1"/>
    <col min="3844" max="3844" width="13.28515625" style="188" customWidth="1"/>
    <col min="3845" max="3845" width="8.42578125" style="188" customWidth="1"/>
    <col min="3846" max="3846" width="19.42578125" style="188" customWidth="1"/>
    <col min="3847" max="3847" width="10.42578125" style="188" customWidth="1"/>
    <col min="3848" max="3848" width="8.42578125" style="188" customWidth="1"/>
    <col min="3849" max="3856" width="0" style="188" hidden="1" customWidth="1"/>
    <col min="3857" max="4097" width="11.42578125" style="188"/>
    <col min="4098" max="4098" width="23.5703125" style="188" customWidth="1"/>
    <col min="4099" max="4099" width="5.140625" style="188" customWidth="1"/>
    <col min="4100" max="4100" width="13.28515625" style="188" customWidth="1"/>
    <col min="4101" max="4101" width="8.42578125" style="188" customWidth="1"/>
    <col min="4102" max="4102" width="19.42578125" style="188" customWidth="1"/>
    <col min="4103" max="4103" width="10.42578125" style="188" customWidth="1"/>
    <col min="4104" max="4104" width="8.42578125" style="188" customWidth="1"/>
    <col min="4105" max="4112" width="0" style="188" hidden="1" customWidth="1"/>
    <col min="4113" max="4353" width="11.42578125" style="188"/>
    <col min="4354" max="4354" width="23.5703125" style="188" customWidth="1"/>
    <col min="4355" max="4355" width="5.140625" style="188" customWidth="1"/>
    <col min="4356" max="4356" width="13.28515625" style="188" customWidth="1"/>
    <col min="4357" max="4357" width="8.42578125" style="188" customWidth="1"/>
    <col min="4358" max="4358" width="19.42578125" style="188" customWidth="1"/>
    <col min="4359" max="4359" width="10.42578125" style="188" customWidth="1"/>
    <col min="4360" max="4360" width="8.42578125" style="188" customWidth="1"/>
    <col min="4361" max="4368" width="0" style="188" hidden="1" customWidth="1"/>
    <col min="4369" max="4609" width="11.42578125" style="188"/>
    <col min="4610" max="4610" width="23.5703125" style="188" customWidth="1"/>
    <col min="4611" max="4611" width="5.140625" style="188" customWidth="1"/>
    <col min="4612" max="4612" width="13.28515625" style="188" customWidth="1"/>
    <col min="4613" max="4613" width="8.42578125" style="188" customWidth="1"/>
    <col min="4614" max="4614" width="19.42578125" style="188" customWidth="1"/>
    <col min="4615" max="4615" width="10.42578125" style="188" customWidth="1"/>
    <col min="4616" max="4616" width="8.42578125" style="188" customWidth="1"/>
    <col min="4617" max="4624" width="0" style="188" hidden="1" customWidth="1"/>
    <col min="4625" max="4865" width="11.42578125" style="188"/>
    <col min="4866" max="4866" width="23.5703125" style="188" customWidth="1"/>
    <col min="4867" max="4867" width="5.140625" style="188" customWidth="1"/>
    <col min="4868" max="4868" width="13.28515625" style="188" customWidth="1"/>
    <col min="4869" max="4869" width="8.42578125" style="188" customWidth="1"/>
    <col min="4870" max="4870" width="19.42578125" style="188" customWidth="1"/>
    <col min="4871" max="4871" width="10.42578125" style="188" customWidth="1"/>
    <col min="4872" max="4872" width="8.42578125" style="188" customWidth="1"/>
    <col min="4873" max="4880" width="0" style="188" hidden="1" customWidth="1"/>
    <col min="4881" max="5121" width="11.42578125" style="188"/>
    <col min="5122" max="5122" width="23.5703125" style="188" customWidth="1"/>
    <col min="5123" max="5123" width="5.140625" style="188" customWidth="1"/>
    <col min="5124" max="5124" width="13.28515625" style="188" customWidth="1"/>
    <col min="5125" max="5125" width="8.42578125" style="188" customWidth="1"/>
    <col min="5126" max="5126" width="19.42578125" style="188" customWidth="1"/>
    <col min="5127" max="5127" width="10.42578125" style="188" customWidth="1"/>
    <col min="5128" max="5128" width="8.42578125" style="188" customWidth="1"/>
    <col min="5129" max="5136" width="0" style="188" hidden="1" customWidth="1"/>
    <col min="5137" max="5377" width="11.42578125" style="188"/>
    <col min="5378" max="5378" width="23.5703125" style="188" customWidth="1"/>
    <col min="5379" max="5379" width="5.140625" style="188" customWidth="1"/>
    <col min="5380" max="5380" width="13.28515625" style="188" customWidth="1"/>
    <col min="5381" max="5381" width="8.42578125" style="188" customWidth="1"/>
    <col min="5382" max="5382" width="19.42578125" style="188" customWidth="1"/>
    <col min="5383" max="5383" width="10.42578125" style="188" customWidth="1"/>
    <col min="5384" max="5384" width="8.42578125" style="188" customWidth="1"/>
    <col min="5385" max="5392" width="0" style="188" hidden="1" customWidth="1"/>
    <col min="5393" max="5633" width="11.42578125" style="188"/>
    <col min="5634" max="5634" width="23.5703125" style="188" customWidth="1"/>
    <col min="5635" max="5635" width="5.140625" style="188" customWidth="1"/>
    <col min="5636" max="5636" width="13.28515625" style="188" customWidth="1"/>
    <col min="5637" max="5637" width="8.42578125" style="188" customWidth="1"/>
    <col min="5638" max="5638" width="19.42578125" style="188" customWidth="1"/>
    <col min="5639" max="5639" width="10.42578125" style="188" customWidth="1"/>
    <col min="5640" max="5640" width="8.42578125" style="188" customWidth="1"/>
    <col min="5641" max="5648" width="0" style="188" hidden="1" customWidth="1"/>
    <col min="5649" max="5889" width="11.42578125" style="188"/>
    <col min="5890" max="5890" width="23.5703125" style="188" customWidth="1"/>
    <col min="5891" max="5891" width="5.140625" style="188" customWidth="1"/>
    <col min="5892" max="5892" width="13.28515625" style="188" customWidth="1"/>
    <col min="5893" max="5893" width="8.42578125" style="188" customWidth="1"/>
    <col min="5894" max="5894" width="19.42578125" style="188" customWidth="1"/>
    <col min="5895" max="5895" width="10.42578125" style="188" customWidth="1"/>
    <col min="5896" max="5896" width="8.42578125" style="188" customWidth="1"/>
    <col min="5897" max="5904" width="0" style="188" hidden="1" customWidth="1"/>
    <col min="5905" max="6145" width="11.42578125" style="188"/>
    <col min="6146" max="6146" width="23.5703125" style="188" customWidth="1"/>
    <col min="6147" max="6147" width="5.140625" style="188" customWidth="1"/>
    <col min="6148" max="6148" width="13.28515625" style="188" customWidth="1"/>
    <col min="6149" max="6149" width="8.42578125" style="188" customWidth="1"/>
    <col min="6150" max="6150" width="19.42578125" style="188" customWidth="1"/>
    <col min="6151" max="6151" width="10.42578125" style="188" customWidth="1"/>
    <col min="6152" max="6152" width="8.42578125" style="188" customWidth="1"/>
    <col min="6153" max="6160" width="0" style="188" hidden="1" customWidth="1"/>
    <col min="6161" max="6401" width="11.42578125" style="188"/>
    <col min="6402" max="6402" width="23.5703125" style="188" customWidth="1"/>
    <col min="6403" max="6403" width="5.140625" style="188" customWidth="1"/>
    <col min="6404" max="6404" width="13.28515625" style="188" customWidth="1"/>
    <col min="6405" max="6405" width="8.42578125" style="188" customWidth="1"/>
    <col min="6406" max="6406" width="19.42578125" style="188" customWidth="1"/>
    <col min="6407" max="6407" width="10.42578125" style="188" customWidth="1"/>
    <col min="6408" max="6408" width="8.42578125" style="188" customWidth="1"/>
    <col min="6409" max="6416" width="0" style="188" hidden="1" customWidth="1"/>
    <col min="6417" max="6657" width="11.42578125" style="188"/>
    <col min="6658" max="6658" width="23.5703125" style="188" customWidth="1"/>
    <col min="6659" max="6659" width="5.140625" style="188" customWidth="1"/>
    <col min="6660" max="6660" width="13.28515625" style="188" customWidth="1"/>
    <col min="6661" max="6661" width="8.42578125" style="188" customWidth="1"/>
    <col min="6662" max="6662" width="19.42578125" style="188" customWidth="1"/>
    <col min="6663" max="6663" width="10.42578125" style="188" customWidth="1"/>
    <col min="6664" max="6664" width="8.42578125" style="188" customWidth="1"/>
    <col min="6665" max="6672" width="0" style="188" hidden="1" customWidth="1"/>
    <col min="6673" max="6913" width="11.42578125" style="188"/>
    <col min="6914" max="6914" width="23.5703125" style="188" customWidth="1"/>
    <col min="6915" max="6915" width="5.140625" style="188" customWidth="1"/>
    <col min="6916" max="6916" width="13.28515625" style="188" customWidth="1"/>
    <col min="6917" max="6917" width="8.42578125" style="188" customWidth="1"/>
    <col min="6918" max="6918" width="19.42578125" style="188" customWidth="1"/>
    <col min="6919" max="6919" width="10.42578125" style="188" customWidth="1"/>
    <col min="6920" max="6920" width="8.42578125" style="188" customWidth="1"/>
    <col min="6921" max="6928" width="0" style="188" hidden="1" customWidth="1"/>
    <col min="6929" max="7169" width="11.42578125" style="188"/>
    <col min="7170" max="7170" width="23.5703125" style="188" customWidth="1"/>
    <col min="7171" max="7171" width="5.140625" style="188" customWidth="1"/>
    <col min="7172" max="7172" width="13.28515625" style="188" customWidth="1"/>
    <col min="7173" max="7173" width="8.42578125" style="188" customWidth="1"/>
    <col min="7174" max="7174" width="19.42578125" style="188" customWidth="1"/>
    <col min="7175" max="7175" width="10.42578125" style="188" customWidth="1"/>
    <col min="7176" max="7176" width="8.42578125" style="188" customWidth="1"/>
    <col min="7177" max="7184" width="0" style="188" hidden="1" customWidth="1"/>
    <col min="7185" max="7425" width="11.42578125" style="188"/>
    <col min="7426" max="7426" width="23.5703125" style="188" customWidth="1"/>
    <col min="7427" max="7427" width="5.140625" style="188" customWidth="1"/>
    <col min="7428" max="7428" width="13.28515625" style="188" customWidth="1"/>
    <col min="7429" max="7429" width="8.42578125" style="188" customWidth="1"/>
    <col min="7430" max="7430" width="19.42578125" style="188" customWidth="1"/>
    <col min="7431" max="7431" width="10.42578125" style="188" customWidth="1"/>
    <col min="7432" max="7432" width="8.42578125" style="188" customWidth="1"/>
    <col min="7433" max="7440" width="0" style="188" hidden="1" customWidth="1"/>
    <col min="7441" max="7681" width="11.42578125" style="188"/>
    <col min="7682" max="7682" width="23.5703125" style="188" customWidth="1"/>
    <col min="7683" max="7683" width="5.140625" style="188" customWidth="1"/>
    <col min="7684" max="7684" width="13.28515625" style="188" customWidth="1"/>
    <col min="7685" max="7685" width="8.42578125" style="188" customWidth="1"/>
    <col min="7686" max="7686" width="19.42578125" style="188" customWidth="1"/>
    <col min="7687" max="7687" width="10.42578125" style="188" customWidth="1"/>
    <col min="7688" max="7688" width="8.42578125" style="188" customWidth="1"/>
    <col min="7689" max="7696" width="0" style="188" hidden="1" customWidth="1"/>
    <col min="7697" max="7937" width="11.42578125" style="188"/>
    <col min="7938" max="7938" width="23.5703125" style="188" customWidth="1"/>
    <col min="7939" max="7939" width="5.140625" style="188" customWidth="1"/>
    <col min="7940" max="7940" width="13.28515625" style="188" customWidth="1"/>
    <col min="7941" max="7941" width="8.42578125" style="188" customWidth="1"/>
    <col min="7942" max="7942" width="19.42578125" style="188" customWidth="1"/>
    <col min="7943" max="7943" width="10.42578125" style="188" customWidth="1"/>
    <col min="7944" max="7944" width="8.42578125" style="188" customWidth="1"/>
    <col min="7945" max="7952" width="0" style="188" hidden="1" customWidth="1"/>
    <col min="7953" max="8193" width="11.42578125" style="188"/>
    <col min="8194" max="8194" width="23.5703125" style="188" customWidth="1"/>
    <col min="8195" max="8195" width="5.140625" style="188" customWidth="1"/>
    <col min="8196" max="8196" width="13.28515625" style="188" customWidth="1"/>
    <col min="8197" max="8197" width="8.42578125" style="188" customWidth="1"/>
    <col min="8198" max="8198" width="19.42578125" style="188" customWidth="1"/>
    <col min="8199" max="8199" width="10.42578125" style="188" customWidth="1"/>
    <col min="8200" max="8200" width="8.42578125" style="188" customWidth="1"/>
    <col min="8201" max="8208" width="0" style="188" hidden="1" customWidth="1"/>
    <col min="8209" max="8449" width="11.42578125" style="188"/>
    <col min="8450" max="8450" width="23.5703125" style="188" customWidth="1"/>
    <col min="8451" max="8451" width="5.140625" style="188" customWidth="1"/>
    <col min="8452" max="8452" width="13.28515625" style="188" customWidth="1"/>
    <col min="8453" max="8453" width="8.42578125" style="188" customWidth="1"/>
    <col min="8454" max="8454" width="19.42578125" style="188" customWidth="1"/>
    <col min="8455" max="8455" width="10.42578125" style="188" customWidth="1"/>
    <col min="8456" max="8456" width="8.42578125" style="188" customWidth="1"/>
    <col min="8457" max="8464" width="0" style="188" hidden="1" customWidth="1"/>
    <col min="8465" max="8705" width="11.42578125" style="188"/>
    <col min="8706" max="8706" width="23.5703125" style="188" customWidth="1"/>
    <col min="8707" max="8707" width="5.140625" style="188" customWidth="1"/>
    <col min="8708" max="8708" width="13.28515625" style="188" customWidth="1"/>
    <col min="8709" max="8709" width="8.42578125" style="188" customWidth="1"/>
    <col min="8710" max="8710" width="19.42578125" style="188" customWidth="1"/>
    <col min="8711" max="8711" width="10.42578125" style="188" customWidth="1"/>
    <col min="8712" max="8712" width="8.42578125" style="188" customWidth="1"/>
    <col min="8713" max="8720" width="0" style="188" hidden="1" customWidth="1"/>
    <col min="8721" max="8961" width="11.42578125" style="188"/>
    <col min="8962" max="8962" width="23.5703125" style="188" customWidth="1"/>
    <col min="8963" max="8963" width="5.140625" style="188" customWidth="1"/>
    <col min="8964" max="8964" width="13.28515625" style="188" customWidth="1"/>
    <col min="8965" max="8965" width="8.42578125" style="188" customWidth="1"/>
    <col min="8966" max="8966" width="19.42578125" style="188" customWidth="1"/>
    <col min="8967" max="8967" width="10.42578125" style="188" customWidth="1"/>
    <col min="8968" max="8968" width="8.42578125" style="188" customWidth="1"/>
    <col min="8969" max="8976" width="0" style="188" hidden="1" customWidth="1"/>
    <col min="8977" max="9217" width="11.42578125" style="188"/>
    <col min="9218" max="9218" width="23.5703125" style="188" customWidth="1"/>
    <col min="9219" max="9219" width="5.140625" style="188" customWidth="1"/>
    <col min="9220" max="9220" width="13.28515625" style="188" customWidth="1"/>
    <col min="9221" max="9221" width="8.42578125" style="188" customWidth="1"/>
    <col min="9222" max="9222" width="19.42578125" style="188" customWidth="1"/>
    <col min="9223" max="9223" width="10.42578125" style="188" customWidth="1"/>
    <col min="9224" max="9224" width="8.42578125" style="188" customWidth="1"/>
    <col min="9225" max="9232" width="0" style="188" hidden="1" customWidth="1"/>
    <col min="9233" max="9473" width="11.42578125" style="188"/>
    <col min="9474" max="9474" width="23.5703125" style="188" customWidth="1"/>
    <col min="9475" max="9475" width="5.140625" style="188" customWidth="1"/>
    <col min="9476" max="9476" width="13.28515625" style="188" customWidth="1"/>
    <col min="9477" max="9477" width="8.42578125" style="188" customWidth="1"/>
    <col min="9478" max="9478" width="19.42578125" style="188" customWidth="1"/>
    <col min="9479" max="9479" width="10.42578125" style="188" customWidth="1"/>
    <col min="9480" max="9480" width="8.42578125" style="188" customWidth="1"/>
    <col min="9481" max="9488" width="0" style="188" hidden="1" customWidth="1"/>
    <col min="9489" max="9729" width="11.42578125" style="188"/>
    <col min="9730" max="9730" width="23.5703125" style="188" customWidth="1"/>
    <col min="9731" max="9731" width="5.140625" style="188" customWidth="1"/>
    <col min="9732" max="9732" width="13.28515625" style="188" customWidth="1"/>
    <col min="9733" max="9733" width="8.42578125" style="188" customWidth="1"/>
    <col min="9734" max="9734" width="19.42578125" style="188" customWidth="1"/>
    <col min="9735" max="9735" width="10.42578125" style="188" customWidth="1"/>
    <col min="9736" max="9736" width="8.42578125" style="188" customWidth="1"/>
    <col min="9737" max="9744" width="0" style="188" hidden="1" customWidth="1"/>
    <col min="9745" max="9985" width="11.42578125" style="188"/>
    <col min="9986" max="9986" width="23.5703125" style="188" customWidth="1"/>
    <col min="9987" max="9987" width="5.140625" style="188" customWidth="1"/>
    <col min="9988" max="9988" width="13.28515625" style="188" customWidth="1"/>
    <col min="9989" max="9989" width="8.42578125" style="188" customWidth="1"/>
    <col min="9990" max="9990" width="19.42578125" style="188" customWidth="1"/>
    <col min="9991" max="9991" width="10.42578125" style="188" customWidth="1"/>
    <col min="9992" max="9992" width="8.42578125" style="188" customWidth="1"/>
    <col min="9993" max="10000" width="0" style="188" hidden="1" customWidth="1"/>
    <col min="10001" max="10241" width="11.42578125" style="188"/>
    <col min="10242" max="10242" width="23.5703125" style="188" customWidth="1"/>
    <col min="10243" max="10243" width="5.140625" style="188" customWidth="1"/>
    <col min="10244" max="10244" width="13.28515625" style="188" customWidth="1"/>
    <col min="10245" max="10245" width="8.42578125" style="188" customWidth="1"/>
    <col min="10246" max="10246" width="19.42578125" style="188" customWidth="1"/>
    <col min="10247" max="10247" width="10.42578125" style="188" customWidth="1"/>
    <col min="10248" max="10248" width="8.42578125" style="188" customWidth="1"/>
    <col min="10249" max="10256" width="0" style="188" hidden="1" customWidth="1"/>
    <col min="10257" max="10497" width="11.42578125" style="188"/>
    <col min="10498" max="10498" width="23.5703125" style="188" customWidth="1"/>
    <col min="10499" max="10499" width="5.140625" style="188" customWidth="1"/>
    <col min="10500" max="10500" width="13.28515625" style="188" customWidth="1"/>
    <col min="10501" max="10501" width="8.42578125" style="188" customWidth="1"/>
    <col min="10502" max="10502" width="19.42578125" style="188" customWidth="1"/>
    <col min="10503" max="10503" width="10.42578125" style="188" customWidth="1"/>
    <col min="10504" max="10504" width="8.42578125" style="188" customWidth="1"/>
    <col min="10505" max="10512" width="0" style="188" hidden="1" customWidth="1"/>
    <col min="10513" max="10753" width="11.42578125" style="188"/>
    <col min="10754" max="10754" width="23.5703125" style="188" customWidth="1"/>
    <col min="10755" max="10755" width="5.140625" style="188" customWidth="1"/>
    <col min="10756" max="10756" width="13.28515625" style="188" customWidth="1"/>
    <col min="10757" max="10757" width="8.42578125" style="188" customWidth="1"/>
    <col min="10758" max="10758" width="19.42578125" style="188" customWidth="1"/>
    <col min="10759" max="10759" width="10.42578125" style="188" customWidth="1"/>
    <col min="10760" max="10760" width="8.42578125" style="188" customWidth="1"/>
    <col min="10761" max="10768" width="0" style="188" hidden="1" customWidth="1"/>
    <col min="10769" max="11009" width="11.42578125" style="188"/>
    <col min="11010" max="11010" width="23.5703125" style="188" customWidth="1"/>
    <col min="11011" max="11011" width="5.140625" style="188" customWidth="1"/>
    <col min="11012" max="11012" width="13.28515625" style="188" customWidth="1"/>
    <col min="11013" max="11013" width="8.42578125" style="188" customWidth="1"/>
    <col min="11014" max="11014" width="19.42578125" style="188" customWidth="1"/>
    <col min="11015" max="11015" width="10.42578125" style="188" customWidth="1"/>
    <col min="11016" max="11016" width="8.42578125" style="188" customWidth="1"/>
    <col min="11017" max="11024" width="0" style="188" hidden="1" customWidth="1"/>
    <col min="11025" max="11265" width="11.42578125" style="188"/>
    <col min="11266" max="11266" width="23.5703125" style="188" customWidth="1"/>
    <col min="11267" max="11267" width="5.140625" style="188" customWidth="1"/>
    <col min="11268" max="11268" width="13.28515625" style="188" customWidth="1"/>
    <col min="11269" max="11269" width="8.42578125" style="188" customWidth="1"/>
    <col min="11270" max="11270" width="19.42578125" style="188" customWidth="1"/>
    <col min="11271" max="11271" width="10.42578125" style="188" customWidth="1"/>
    <col min="11272" max="11272" width="8.42578125" style="188" customWidth="1"/>
    <col min="11273" max="11280" width="0" style="188" hidden="1" customWidth="1"/>
    <col min="11281" max="11521" width="11.42578125" style="188"/>
    <col min="11522" max="11522" width="23.5703125" style="188" customWidth="1"/>
    <col min="11523" max="11523" width="5.140625" style="188" customWidth="1"/>
    <col min="11524" max="11524" width="13.28515625" style="188" customWidth="1"/>
    <col min="11525" max="11525" width="8.42578125" style="188" customWidth="1"/>
    <col min="11526" max="11526" width="19.42578125" style="188" customWidth="1"/>
    <col min="11527" max="11527" width="10.42578125" style="188" customWidth="1"/>
    <col min="11528" max="11528" width="8.42578125" style="188" customWidth="1"/>
    <col min="11529" max="11536" width="0" style="188" hidden="1" customWidth="1"/>
    <col min="11537" max="11777" width="11.42578125" style="188"/>
    <col min="11778" max="11778" width="23.5703125" style="188" customWidth="1"/>
    <col min="11779" max="11779" width="5.140625" style="188" customWidth="1"/>
    <col min="11780" max="11780" width="13.28515625" style="188" customWidth="1"/>
    <col min="11781" max="11781" width="8.42578125" style="188" customWidth="1"/>
    <col min="11782" max="11782" width="19.42578125" style="188" customWidth="1"/>
    <col min="11783" max="11783" width="10.42578125" style="188" customWidth="1"/>
    <col min="11784" max="11784" width="8.42578125" style="188" customWidth="1"/>
    <col min="11785" max="11792" width="0" style="188" hidden="1" customWidth="1"/>
    <col min="11793" max="12033" width="11.42578125" style="188"/>
    <col min="12034" max="12034" width="23.5703125" style="188" customWidth="1"/>
    <col min="12035" max="12035" width="5.140625" style="188" customWidth="1"/>
    <col min="12036" max="12036" width="13.28515625" style="188" customWidth="1"/>
    <col min="12037" max="12037" width="8.42578125" style="188" customWidth="1"/>
    <col min="12038" max="12038" width="19.42578125" style="188" customWidth="1"/>
    <col min="12039" max="12039" width="10.42578125" style="188" customWidth="1"/>
    <col min="12040" max="12040" width="8.42578125" style="188" customWidth="1"/>
    <col min="12041" max="12048" width="0" style="188" hidden="1" customWidth="1"/>
    <col min="12049" max="12289" width="11.42578125" style="188"/>
    <col min="12290" max="12290" width="23.5703125" style="188" customWidth="1"/>
    <col min="12291" max="12291" width="5.140625" style="188" customWidth="1"/>
    <col min="12292" max="12292" width="13.28515625" style="188" customWidth="1"/>
    <col min="12293" max="12293" width="8.42578125" style="188" customWidth="1"/>
    <col min="12294" max="12294" width="19.42578125" style="188" customWidth="1"/>
    <col min="12295" max="12295" width="10.42578125" style="188" customWidth="1"/>
    <col min="12296" max="12296" width="8.42578125" style="188" customWidth="1"/>
    <col min="12297" max="12304" width="0" style="188" hidden="1" customWidth="1"/>
    <col min="12305" max="12545" width="11.42578125" style="188"/>
    <col min="12546" max="12546" width="23.5703125" style="188" customWidth="1"/>
    <col min="12547" max="12547" width="5.140625" style="188" customWidth="1"/>
    <col min="12548" max="12548" width="13.28515625" style="188" customWidth="1"/>
    <col min="12549" max="12549" width="8.42578125" style="188" customWidth="1"/>
    <col min="12550" max="12550" width="19.42578125" style="188" customWidth="1"/>
    <col min="12551" max="12551" width="10.42578125" style="188" customWidth="1"/>
    <col min="12552" max="12552" width="8.42578125" style="188" customWidth="1"/>
    <col min="12553" max="12560" width="0" style="188" hidden="1" customWidth="1"/>
    <col min="12561" max="12801" width="11.42578125" style="188"/>
    <col min="12802" max="12802" width="23.5703125" style="188" customWidth="1"/>
    <col min="12803" max="12803" width="5.140625" style="188" customWidth="1"/>
    <col min="12804" max="12804" width="13.28515625" style="188" customWidth="1"/>
    <col min="12805" max="12805" width="8.42578125" style="188" customWidth="1"/>
    <col min="12806" max="12806" width="19.42578125" style="188" customWidth="1"/>
    <col min="12807" max="12807" width="10.42578125" style="188" customWidth="1"/>
    <col min="12808" max="12808" width="8.42578125" style="188" customWidth="1"/>
    <col min="12809" max="12816" width="0" style="188" hidden="1" customWidth="1"/>
    <col min="12817" max="13057" width="11.42578125" style="188"/>
    <col min="13058" max="13058" width="23.5703125" style="188" customWidth="1"/>
    <col min="13059" max="13059" width="5.140625" style="188" customWidth="1"/>
    <col min="13060" max="13060" width="13.28515625" style="188" customWidth="1"/>
    <col min="13061" max="13061" width="8.42578125" style="188" customWidth="1"/>
    <col min="13062" max="13062" width="19.42578125" style="188" customWidth="1"/>
    <col min="13063" max="13063" width="10.42578125" style="188" customWidth="1"/>
    <col min="13064" max="13064" width="8.42578125" style="188" customWidth="1"/>
    <col min="13065" max="13072" width="0" style="188" hidden="1" customWidth="1"/>
    <col min="13073" max="13313" width="11.42578125" style="188"/>
    <col min="13314" max="13314" width="23.5703125" style="188" customWidth="1"/>
    <col min="13315" max="13315" width="5.140625" style="188" customWidth="1"/>
    <col min="13316" max="13316" width="13.28515625" style="188" customWidth="1"/>
    <col min="13317" max="13317" width="8.42578125" style="188" customWidth="1"/>
    <col min="13318" max="13318" width="19.42578125" style="188" customWidth="1"/>
    <col min="13319" max="13319" width="10.42578125" style="188" customWidth="1"/>
    <col min="13320" max="13320" width="8.42578125" style="188" customWidth="1"/>
    <col min="13321" max="13328" width="0" style="188" hidden="1" customWidth="1"/>
    <col min="13329" max="13569" width="11.42578125" style="188"/>
    <col min="13570" max="13570" width="23.5703125" style="188" customWidth="1"/>
    <col min="13571" max="13571" width="5.140625" style="188" customWidth="1"/>
    <col min="13572" max="13572" width="13.28515625" style="188" customWidth="1"/>
    <col min="13573" max="13573" width="8.42578125" style="188" customWidth="1"/>
    <col min="13574" max="13574" width="19.42578125" style="188" customWidth="1"/>
    <col min="13575" max="13575" width="10.42578125" style="188" customWidth="1"/>
    <col min="13576" max="13576" width="8.42578125" style="188" customWidth="1"/>
    <col min="13577" max="13584" width="0" style="188" hidden="1" customWidth="1"/>
    <col min="13585" max="13825" width="11.42578125" style="188"/>
    <col min="13826" max="13826" width="23.5703125" style="188" customWidth="1"/>
    <col min="13827" max="13827" width="5.140625" style="188" customWidth="1"/>
    <col min="13828" max="13828" width="13.28515625" style="188" customWidth="1"/>
    <col min="13829" max="13829" width="8.42578125" style="188" customWidth="1"/>
    <col min="13830" max="13830" width="19.42578125" style="188" customWidth="1"/>
    <col min="13831" max="13831" width="10.42578125" style="188" customWidth="1"/>
    <col min="13832" max="13832" width="8.42578125" style="188" customWidth="1"/>
    <col min="13833" max="13840" width="0" style="188" hidden="1" customWidth="1"/>
    <col min="13841" max="14081" width="11.42578125" style="188"/>
    <col min="14082" max="14082" width="23.5703125" style="188" customWidth="1"/>
    <col min="14083" max="14083" width="5.140625" style="188" customWidth="1"/>
    <col min="14084" max="14084" width="13.28515625" style="188" customWidth="1"/>
    <col min="14085" max="14085" width="8.42578125" style="188" customWidth="1"/>
    <col min="14086" max="14086" width="19.42578125" style="188" customWidth="1"/>
    <col min="14087" max="14087" width="10.42578125" style="188" customWidth="1"/>
    <col min="14088" max="14088" width="8.42578125" style="188" customWidth="1"/>
    <col min="14089" max="14096" width="0" style="188" hidden="1" customWidth="1"/>
    <col min="14097" max="14337" width="11.42578125" style="188"/>
    <col min="14338" max="14338" width="23.5703125" style="188" customWidth="1"/>
    <col min="14339" max="14339" width="5.140625" style="188" customWidth="1"/>
    <col min="14340" max="14340" width="13.28515625" style="188" customWidth="1"/>
    <col min="14341" max="14341" width="8.42578125" style="188" customWidth="1"/>
    <col min="14342" max="14342" width="19.42578125" style="188" customWidth="1"/>
    <col min="14343" max="14343" width="10.42578125" style="188" customWidth="1"/>
    <col min="14344" max="14344" width="8.42578125" style="188" customWidth="1"/>
    <col min="14345" max="14352" width="0" style="188" hidden="1" customWidth="1"/>
    <col min="14353" max="14593" width="11.42578125" style="188"/>
    <col min="14594" max="14594" width="23.5703125" style="188" customWidth="1"/>
    <col min="14595" max="14595" width="5.140625" style="188" customWidth="1"/>
    <col min="14596" max="14596" width="13.28515625" style="188" customWidth="1"/>
    <col min="14597" max="14597" width="8.42578125" style="188" customWidth="1"/>
    <col min="14598" max="14598" width="19.42578125" style="188" customWidth="1"/>
    <col min="14599" max="14599" width="10.42578125" style="188" customWidth="1"/>
    <col min="14600" max="14600" width="8.42578125" style="188" customWidth="1"/>
    <col min="14601" max="14608" width="0" style="188" hidden="1" customWidth="1"/>
    <col min="14609" max="14849" width="11.42578125" style="188"/>
    <col min="14850" max="14850" width="23.5703125" style="188" customWidth="1"/>
    <col min="14851" max="14851" width="5.140625" style="188" customWidth="1"/>
    <col min="14852" max="14852" width="13.28515625" style="188" customWidth="1"/>
    <col min="14853" max="14853" width="8.42578125" style="188" customWidth="1"/>
    <col min="14854" max="14854" width="19.42578125" style="188" customWidth="1"/>
    <col min="14855" max="14855" width="10.42578125" style="188" customWidth="1"/>
    <col min="14856" max="14856" width="8.42578125" style="188" customWidth="1"/>
    <col min="14857" max="14864" width="0" style="188" hidden="1" customWidth="1"/>
    <col min="14865" max="15105" width="11.42578125" style="188"/>
    <col min="15106" max="15106" width="23.5703125" style="188" customWidth="1"/>
    <col min="15107" max="15107" width="5.140625" style="188" customWidth="1"/>
    <col min="15108" max="15108" width="13.28515625" style="188" customWidth="1"/>
    <col min="15109" max="15109" width="8.42578125" style="188" customWidth="1"/>
    <col min="15110" max="15110" width="19.42578125" style="188" customWidth="1"/>
    <col min="15111" max="15111" width="10.42578125" style="188" customWidth="1"/>
    <col min="15112" max="15112" width="8.42578125" style="188" customWidth="1"/>
    <col min="15113" max="15120" width="0" style="188" hidden="1" customWidth="1"/>
    <col min="15121" max="15361" width="11.42578125" style="188"/>
    <col min="15362" max="15362" width="23.5703125" style="188" customWidth="1"/>
    <col min="15363" max="15363" width="5.140625" style="188" customWidth="1"/>
    <col min="15364" max="15364" width="13.28515625" style="188" customWidth="1"/>
    <col min="15365" max="15365" width="8.42578125" style="188" customWidth="1"/>
    <col min="15366" max="15366" width="19.42578125" style="188" customWidth="1"/>
    <col min="15367" max="15367" width="10.42578125" style="188" customWidth="1"/>
    <col min="15368" max="15368" width="8.42578125" style="188" customWidth="1"/>
    <col min="15369" max="15376" width="0" style="188" hidden="1" customWidth="1"/>
    <col min="15377" max="15617" width="11.42578125" style="188"/>
    <col min="15618" max="15618" width="23.5703125" style="188" customWidth="1"/>
    <col min="15619" max="15619" width="5.140625" style="188" customWidth="1"/>
    <col min="15620" max="15620" width="13.28515625" style="188" customWidth="1"/>
    <col min="15621" max="15621" width="8.42578125" style="188" customWidth="1"/>
    <col min="15622" max="15622" width="19.42578125" style="188" customWidth="1"/>
    <col min="15623" max="15623" width="10.42578125" style="188" customWidth="1"/>
    <col min="15624" max="15624" width="8.42578125" style="188" customWidth="1"/>
    <col min="15625" max="15632" width="0" style="188" hidden="1" customWidth="1"/>
    <col min="15633" max="15873" width="11.42578125" style="188"/>
    <col min="15874" max="15874" width="23.5703125" style="188" customWidth="1"/>
    <col min="15875" max="15875" width="5.140625" style="188" customWidth="1"/>
    <col min="15876" max="15876" width="13.28515625" style="188" customWidth="1"/>
    <col min="15877" max="15877" width="8.42578125" style="188" customWidth="1"/>
    <col min="15878" max="15878" width="19.42578125" style="188" customWidth="1"/>
    <col min="15879" max="15879" width="10.42578125" style="188" customWidth="1"/>
    <col min="15880" max="15880" width="8.42578125" style="188" customWidth="1"/>
    <col min="15881" max="15888" width="0" style="188" hidden="1" customWidth="1"/>
    <col min="15889" max="16129" width="11.42578125" style="188"/>
    <col min="16130" max="16130" width="23.5703125" style="188" customWidth="1"/>
    <col min="16131" max="16131" width="5.140625" style="188" customWidth="1"/>
    <col min="16132" max="16132" width="13.28515625" style="188" customWidth="1"/>
    <col min="16133" max="16133" width="8.42578125" style="188" customWidth="1"/>
    <col min="16134" max="16134" width="19.42578125" style="188" customWidth="1"/>
    <col min="16135" max="16135" width="10.42578125" style="188" customWidth="1"/>
    <col min="16136" max="16136" width="8.42578125" style="188" customWidth="1"/>
    <col min="16137" max="16144" width="0" style="188" hidden="1" customWidth="1"/>
    <col min="16145" max="16384" width="11.42578125" style="188"/>
  </cols>
  <sheetData>
    <row r="1" spans="1:256" ht="33" x14ac:dyDescent="0.45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256" ht="15.75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256" ht="15.75" x14ac:dyDescent="0.25">
      <c r="A3" s="190"/>
      <c r="B3" s="190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256" ht="15.75" x14ac:dyDescent="0.25">
      <c r="A4" s="190"/>
      <c r="B4" s="190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</row>
    <row r="5" spans="1:256" ht="15.75" x14ac:dyDescent="0.25">
      <c r="A5" s="190"/>
      <c r="B5" s="190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</row>
    <row r="6" spans="1:256" s="257" customFormat="1" ht="18.75" x14ac:dyDescent="0.3">
      <c r="A6" s="257" t="s">
        <v>510</v>
      </c>
    </row>
    <row r="7" spans="1:256" ht="12.75" x14ac:dyDescent="0.2"/>
    <row r="8" spans="1:256" ht="18.75" x14ac:dyDescent="0.3">
      <c r="A8" s="191" t="s">
        <v>511</v>
      </c>
      <c r="B8" s="191"/>
      <c r="C8" s="192"/>
      <c r="D8" s="192"/>
      <c r="E8" s="192"/>
      <c r="F8" s="192"/>
      <c r="G8" s="192"/>
      <c r="H8" s="192"/>
      <c r="I8" s="192"/>
    </row>
    <row r="9" spans="1:256" ht="18.75" x14ac:dyDescent="0.3">
      <c r="A9" s="191" t="s">
        <v>512</v>
      </c>
      <c r="B9" s="191"/>
      <c r="C9" s="258"/>
      <c r="D9" s="258"/>
      <c r="E9" s="191" t="s">
        <v>513</v>
      </c>
      <c r="F9" s="191"/>
      <c r="G9" s="193"/>
      <c r="H9" s="194"/>
      <c r="I9" s="195"/>
    </row>
    <row r="10" spans="1:256" ht="18.75" x14ac:dyDescent="0.3">
      <c r="A10" s="196" t="s">
        <v>514</v>
      </c>
      <c r="B10" s="191"/>
      <c r="C10" s="197"/>
      <c r="D10" s="198"/>
      <c r="E10" s="191" t="s">
        <v>515</v>
      </c>
      <c r="F10" s="191"/>
      <c r="G10" s="199"/>
      <c r="H10" s="200"/>
      <c r="I10" s="201"/>
    </row>
    <row r="11" spans="1:256" ht="18.75" x14ac:dyDescent="0.3">
      <c r="A11" s="191" t="s">
        <v>516</v>
      </c>
      <c r="B11" s="202"/>
      <c r="C11" s="203">
        <f>+C9-G9-C10</f>
        <v>0</v>
      </c>
      <c r="D11" s="204"/>
      <c r="E11" s="191"/>
      <c r="F11" s="191"/>
      <c r="G11" s="191"/>
      <c r="H11" s="200"/>
      <c r="I11" s="200"/>
      <c r="J11" s="200"/>
      <c r="K11" s="200"/>
      <c r="L11" s="200"/>
      <c r="M11" s="200"/>
      <c r="N11" s="200"/>
      <c r="O11" s="200"/>
      <c r="P11" s="200"/>
      <c r="Q11" s="200"/>
    </row>
    <row r="12" spans="1:256" ht="18.75" x14ac:dyDescent="0.3">
      <c r="A12" s="191" t="s">
        <v>517</v>
      </c>
      <c r="B12" s="205"/>
      <c r="C12" s="206"/>
      <c r="D12" s="207"/>
      <c r="E12" s="191" t="s">
        <v>518</v>
      </c>
      <c r="F12" s="191"/>
      <c r="G12" s="208"/>
      <c r="H12" s="209"/>
      <c r="I12" s="209"/>
      <c r="J12" s="209"/>
      <c r="K12" s="209"/>
      <c r="L12" s="209"/>
      <c r="M12" s="209"/>
      <c r="N12" s="209"/>
      <c r="O12" s="209"/>
      <c r="P12" s="209"/>
      <c r="Q12" s="209"/>
    </row>
    <row r="13" spans="1:256" ht="15" x14ac:dyDescent="0.25">
      <c r="A13" s="210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210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210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210" customFormat="1" ht="15" x14ac:dyDescent="0.25"/>
    <row r="17" spans="1:256" ht="15" x14ac:dyDescent="0.25">
      <c r="A17" s="211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211"/>
      <c r="DL17" s="211"/>
      <c r="DM17" s="211"/>
      <c r="DN17" s="211"/>
      <c r="DO17" s="211"/>
      <c r="DP17" s="211"/>
      <c r="DQ17" s="211"/>
      <c r="DR17" s="211"/>
      <c r="DS17" s="211"/>
      <c r="DT17" s="211"/>
      <c r="DU17" s="211"/>
      <c r="DV17" s="211"/>
      <c r="DW17" s="211"/>
      <c r="DX17" s="211"/>
      <c r="DY17" s="211"/>
      <c r="DZ17" s="211"/>
      <c r="EA17" s="211"/>
      <c r="EB17" s="211"/>
      <c r="EC17" s="211"/>
      <c r="ED17" s="211"/>
      <c r="EE17" s="211"/>
      <c r="EF17" s="211"/>
      <c r="EG17" s="211"/>
      <c r="EH17" s="211"/>
      <c r="EI17" s="211"/>
      <c r="EJ17" s="211"/>
      <c r="EK17" s="211"/>
      <c r="EL17" s="211"/>
      <c r="EM17" s="211"/>
      <c r="EN17" s="211"/>
      <c r="EO17" s="211"/>
      <c r="EP17" s="211"/>
      <c r="EQ17" s="211"/>
      <c r="ER17" s="211"/>
      <c r="ES17" s="211"/>
      <c r="ET17" s="211"/>
      <c r="EU17" s="211"/>
      <c r="EV17" s="211"/>
      <c r="EW17" s="211"/>
      <c r="EX17" s="211"/>
      <c r="EY17" s="211"/>
      <c r="EZ17" s="211"/>
      <c r="FA17" s="211"/>
      <c r="FB17" s="211"/>
      <c r="FC17" s="211"/>
      <c r="FD17" s="211"/>
      <c r="FE17" s="211"/>
      <c r="FF17" s="211"/>
      <c r="FG17" s="211"/>
      <c r="FH17" s="211"/>
      <c r="FI17" s="211"/>
      <c r="FJ17" s="211"/>
      <c r="FK17" s="211"/>
      <c r="FL17" s="211"/>
      <c r="FM17" s="211"/>
      <c r="FN17" s="211"/>
      <c r="FO17" s="211"/>
      <c r="FP17" s="211"/>
      <c r="FQ17" s="211"/>
      <c r="FR17" s="211"/>
      <c r="FS17" s="211"/>
      <c r="FT17" s="211"/>
      <c r="FU17" s="211"/>
      <c r="FV17" s="211"/>
      <c r="FW17" s="211"/>
      <c r="FX17" s="211"/>
      <c r="FY17" s="211"/>
      <c r="FZ17" s="211"/>
      <c r="GA17" s="211"/>
      <c r="GB17" s="211"/>
      <c r="GC17" s="211"/>
      <c r="GD17" s="211"/>
      <c r="GE17" s="211"/>
      <c r="GF17" s="211"/>
      <c r="GG17" s="211"/>
      <c r="GH17" s="211"/>
      <c r="GI17" s="211"/>
      <c r="GJ17" s="211"/>
      <c r="GK17" s="211"/>
      <c r="GL17" s="211"/>
      <c r="GM17" s="211"/>
      <c r="GN17" s="211"/>
      <c r="GO17" s="211"/>
      <c r="GP17" s="211"/>
      <c r="GQ17" s="211"/>
      <c r="GR17" s="211"/>
      <c r="GS17" s="211"/>
      <c r="GT17" s="211"/>
      <c r="GU17" s="211"/>
      <c r="GV17" s="211"/>
      <c r="GW17" s="211"/>
      <c r="GX17" s="211"/>
      <c r="GY17" s="211"/>
      <c r="GZ17" s="211"/>
      <c r="HA17" s="211"/>
      <c r="HB17" s="211"/>
      <c r="HC17" s="211"/>
      <c r="HD17" s="211"/>
      <c r="HE17" s="211"/>
      <c r="HF17" s="211"/>
      <c r="HG17" s="211"/>
      <c r="HH17" s="211"/>
      <c r="HI17" s="211"/>
      <c r="HJ17" s="211"/>
      <c r="HK17" s="211"/>
      <c r="HL17" s="211"/>
      <c r="HM17" s="211"/>
      <c r="HN17" s="211"/>
      <c r="HO17" s="211"/>
      <c r="HP17" s="211"/>
      <c r="HQ17" s="211"/>
      <c r="HR17" s="211"/>
      <c r="HS17" s="211"/>
      <c r="HT17" s="211"/>
      <c r="HU17" s="211"/>
      <c r="HV17" s="211"/>
      <c r="HW17" s="211"/>
      <c r="HX17" s="211"/>
      <c r="HY17" s="211"/>
      <c r="HZ17" s="211"/>
      <c r="IA17" s="211"/>
      <c r="IB17" s="211"/>
      <c r="IC17" s="211"/>
      <c r="ID17" s="211"/>
      <c r="IE17" s="211"/>
      <c r="IF17" s="211"/>
      <c r="IG17" s="211"/>
      <c r="IH17" s="211"/>
      <c r="II17" s="211"/>
      <c r="IJ17" s="211"/>
      <c r="IK17" s="211"/>
      <c r="IL17" s="211"/>
      <c r="IM17" s="211"/>
      <c r="IN17" s="211"/>
      <c r="IO17" s="211"/>
      <c r="IP17" s="211"/>
      <c r="IQ17" s="211"/>
      <c r="IR17" s="211"/>
      <c r="IS17" s="211"/>
      <c r="IT17" s="211"/>
      <c r="IU17" s="211"/>
      <c r="IV17" s="211"/>
    </row>
    <row r="18" spans="1:256" ht="12.75" x14ac:dyDescent="0.2"/>
    <row r="19" spans="1:256" ht="15.75" x14ac:dyDescent="0.25">
      <c r="A19" s="196" t="s">
        <v>519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196" t="s">
        <v>520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6"/>
      <c r="CQ20" s="196"/>
      <c r="CR20" s="196"/>
      <c r="CS20" s="196"/>
      <c r="CT20" s="196"/>
      <c r="CU20" s="196"/>
      <c r="CV20" s="196"/>
      <c r="CW20" s="196"/>
      <c r="CX20" s="196"/>
      <c r="CY20" s="196"/>
      <c r="CZ20" s="196"/>
      <c r="DA20" s="196"/>
      <c r="DB20" s="196"/>
      <c r="DC20" s="196"/>
      <c r="DD20" s="196"/>
      <c r="DE20" s="196"/>
      <c r="DF20" s="196"/>
      <c r="DG20" s="196"/>
      <c r="DH20" s="196"/>
      <c r="DI20" s="196"/>
      <c r="DJ20" s="196"/>
      <c r="DK20" s="196"/>
      <c r="DL20" s="196"/>
      <c r="DM20" s="196"/>
      <c r="DN20" s="196"/>
      <c r="DO20" s="196"/>
      <c r="DP20" s="196"/>
      <c r="DQ20" s="196"/>
      <c r="DR20" s="196"/>
      <c r="DS20" s="196"/>
      <c r="DT20" s="196"/>
      <c r="DU20" s="196"/>
      <c r="DV20" s="196"/>
      <c r="DW20" s="196"/>
      <c r="DX20" s="196"/>
      <c r="DY20" s="196"/>
      <c r="DZ20" s="196"/>
      <c r="EA20" s="196"/>
      <c r="EB20" s="196"/>
      <c r="EC20" s="196"/>
      <c r="ED20" s="196"/>
      <c r="EE20" s="196"/>
      <c r="EF20" s="196"/>
      <c r="EG20" s="196"/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6"/>
      <c r="EW20" s="196"/>
      <c r="EX20" s="196"/>
      <c r="EY20" s="196"/>
      <c r="EZ20" s="196"/>
      <c r="FA20" s="196"/>
      <c r="FB20" s="196"/>
      <c r="FC20" s="196"/>
      <c r="FD20" s="196"/>
      <c r="FE20" s="196"/>
      <c r="FF20" s="196"/>
      <c r="FG20" s="196"/>
      <c r="FH20" s="196"/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  <c r="GH20" s="196"/>
      <c r="GI20" s="196"/>
      <c r="GJ20" s="196"/>
      <c r="GK20" s="196"/>
      <c r="GL20" s="196"/>
      <c r="GM20" s="196"/>
      <c r="GN20" s="196"/>
      <c r="GO20" s="196"/>
      <c r="GP20" s="196"/>
      <c r="GQ20" s="196"/>
      <c r="GR20" s="196"/>
      <c r="GS20" s="196"/>
      <c r="GT20" s="196"/>
      <c r="GU20" s="196"/>
      <c r="GV20" s="196"/>
      <c r="GW20" s="196"/>
      <c r="GX20" s="196"/>
      <c r="GY20" s="196"/>
      <c r="GZ20" s="196"/>
      <c r="HA20" s="196"/>
      <c r="HB20" s="196"/>
      <c r="HC20" s="196"/>
      <c r="HD20" s="196"/>
      <c r="HE20" s="196"/>
      <c r="HF20" s="196"/>
      <c r="HG20" s="196"/>
      <c r="HH20" s="196"/>
      <c r="HI20" s="196"/>
      <c r="HJ20" s="196"/>
      <c r="HK20" s="196"/>
      <c r="HL20" s="196"/>
      <c r="HM20" s="196"/>
      <c r="HN20" s="196"/>
      <c r="HO20" s="196"/>
      <c r="HP20" s="196"/>
      <c r="HQ20" s="196"/>
      <c r="HR20" s="196"/>
      <c r="HS20" s="196"/>
      <c r="HT20" s="196"/>
      <c r="HU20" s="196"/>
      <c r="HV20" s="196"/>
      <c r="HW20" s="196"/>
      <c r="HX20" s="196"/>
      <c r="HY20" s="196"/>
      <c r="HZ20" s="196"/>
      <c r="IA20" s="196"/>
      <c r="IB20" s="196"/>
      <c r="IC20" s="196"/>
      <c r="ID20" s="196"/>
      <c r="IE20" s="196"/>
      <c r="IF20" s="196"/>
      <c r="IG20" s="196"/>
      <c r="IH20" s="196"/>
      <c r="II20" s="196"/>
      <c r="IJ20" s="196"/>
      <c r="IK20" s="196"/>
      <c r="IL20" s="196"/>
      <c r="IM20" s="196"/>
      <c r="IN20" s="196"/>
      <c r="IO20" s="196"/>
      <c r="IP20" s="196"/>
      <c r="IQ20" s="196"/>
      <c r="IR20" s="196"/>
      <c r="IS20" s="196"/>
      <c r="IT20" s="196"/>
      <c r="IU20" s="196"/>
      <c r="IV20" s="196"/>
    </row>
    <row r="21" spans="1:256" ht="15.75" x14ac:dyDescent="0.25">
      <c r="A21" s="196"/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6"/>
      <c r="DK21" s="196"/>
      <c r="DL21" s="196"/>
      <c r="DM21" s="196"/>
      <c r="DN21" s="196"/>
      <c r="DO21" s="196"/>
      <c r="DP21" s="196"/>
      <c r="DQ21" s="196"/>
      <c r="DR21" s="196"/>
      <c r="DS21" s="196"/>
      <c r="DT21" s="196"/>
      <c r="DU21" s="196"/>
      <c r="DV21" s="196"/>
      <c r="DW21" s="196"/>
      <c r="DX21" s="196"/>
      <c r="DY21" s="196"/>
      <c r="DZ21" s="196"/>
      <c r="EA21" s="196"/>
      <c r="EB21" s="196"/>
      <c r="EC21" s="196"/>
      <c r="ED21" s="196"/>
      <c r="EE21" s="196"/>
      <c r="EF21" s="196"/>
      <c r="EG21" s="196"/>
      <c r="EH21" s="196"/>
      <c r="EI21" s="196"/>
      <c r="EJ21" s="196"/>
      <c r="EK21" s="196"/>
      <c r="EL21" s="196"/>
      <c r="EM21" s="196"/>
      <c r="EN21" s="196"/>
      <c r="EO21" s="196"/>
      <c r="EP21" s="196"/>
      <c r="EQ21" s="196"/>
      <c r="ER21" s="196"/>
      <c r="ES21" s="196"/>
      <c r="ET21" s="196"/>
      <c r="EU21" s="196"/>
      <c r="EV21" s="196"/>
      <c r="EW21" s="196"/>
      <c r="EX21" s="196"/>
      <c r="EY21" s="196"/>
      <c r="EZ21" s="196"/>
      <c r="FA21" s="196"/>
      <c r="FB21" s="196"/>
      <c r="FC21" s="196"/>
      <c r="FD21" s="196"/>
      <c r="FE21" s="196"/>
      <c r="FF21" s="196"/>
      <c r="FG21" s="196"/>
      <c r="FH21" s="196"/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  <c r="GH21" s="196"/>
      <c r="GI21" s="196"/>
      <c r="GJ21" s="196"/>
      <c r="GK21" s="196"/>
      <c r="GL21" s="196"/>
      <c r="GM21" s="196"/>
      <c r="GN21" s="196"/>
      <c r="GO21" s="196"/>
      <c r="GP21" s="196"/>
      <c r="GQ21" s="196"/>
      <c r="GR21" s="196"/>
      <c r="GS21" s="196"/>
      <c r="GT21" s="196"/>
      <c r="GU21" s="196"/>
      <c r="GV21" s="196"/>
      <c r="GW21" s="196"/>
      <c r="GX21" s="196"/>
      <c r="GY21" s="196"/>
      <c r="GZ21" s="196"/>
      <c r="HA21" s="196"/>
      <c r="HB21" s="196"/>
      <c r="HC21" s="196"/>
      <c r="HD21" s="196"/>
      <c r="HE21" s="196"/>
      <c r="HF21" s="196"/>
      <c r="HG21" s="196"/>
      <c r="HH21" s="196"/>
      <c r="HI21" s="196"/>
      <c r="HJ21" s="196"/>
      <c r="HK21" s="196"/>
      <c r="HL21" s="196"/>
      <c r="HM21" s="196"/>
      <c r="HN21" s="196"/>
      <c r="HO21" s="196"/>
      <c r="HP21" s="196"/>
      <c r="HQ21" s="196"/>
      <c r="HR21" s="196"/>
      <c r="HS21" s="196"/>
      <c r="HT21" s="196"/>
      <c r="HU21" s="196"/>
      <c r="HV21" s="196"/>
      <c r="HW21" s="196"/>
      <c r="HX21" s="196"/>
      <c r="HY21" s="196"/>
      <c r="HZ21" s="196"/>
      <c r="IA21" s="196"/>
      <c r="IB21" s="196"/>
      <c r="IC21" s="196"/>
      <c r="ID21" s="196"/>
      <c r="IE21" s="196"/>
      <c r="IF21" s="196"/>
      <c r="IG21" s="196"/>
      <c r="IH21" s="196"/>
      <c r="II21" s="196"/>
      <c r="IJ21" s="196"/>
      <c r="IK21" s="196"/>
      <c r="IL21" s="196"/>
      <c r="IM21" s="196"/>
      <c r="IN21" s="196"/>
      <c r="IO21" s="196"/>
      <c r="IP21" s="196"/>
      <c r="IQ21" s="196"/>
      <c r="IR21" s="196"/>
      <c r="IS21" s="196"/>
      <c r="IT21" s="196"/>
      <c r="IU21" s="196"/>
      <c r="IV21" s="196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469" zoomScaleNormal="100" workbookViewId="0">
      <selection activeCell="F302" sqref="F302"/>
    </sheetView>
  </sheetViews>
  <sheetFormatPr baseColWidth="10" defaultColWidth="2.85546875" defaultRowHeight="12.75" x14ac:dyDescent="0.2"/>
  <cols>
    <col min="1" max="1" width="3.28515625" style="1" customWidth="1"/>
    <col min="2" max="2" width="4.140625" style="1" customWidth="1"/>
    <col min="3" max="3" width="2.85546875" style="1" customWidth="1"/>
    <col min="4" max="4" width="3.5703125" style="1" customWidth="1"/>
    <col min="5" max="5" width="3.140625" style="1" customWidth="1"/>
    <col min="6" max="6" width="51" style="1" customWidth="1"/>
    <col min="7" max="8" width="11.5703125" style="1" bestFit="1" customWidth="1"/>
    <col min="9" max="9" width="13.42578125" style="1" customWidth="1"/>
    <col min="10" max="10" width="13.28515625" style="1" bestFit="1" customWidth="1"/>
    <col min="11" max="11" width="11.5703125" style="1" bestFit="1" customWidth="1"/>
    <col min="12" max="12" width="11.42578125" style="1" customWidth="1"/>
    <col min="13" max="13" width="14.5703125" style="1" bestFit="1" customWidth="1"/>
    <col min="14" max="14" width="15" style="1" bestFit="1" customWidth="1"/>
    <col min="15" max="16" width="14.5703125" style="1" bestFit="1" customWidth="1"/>
    <col min="17" max="253" width="11.42578125" style="1" customWidth="1"/>
    <col min="254" max="254" width="3.28515625" style="1" customWidth="1"/>
    <col min="255" max="255" width="4.140625" style="1" customWidth="1"/>
    <col min="256" max="16384" width="2.85546875" style="1"/>
  </cols>
  <sheetData>
    <row r="1" spans="1:15" ht="15" x14ac:dyDescent="0.25">
      <c r="A1" s="180" t="s">
        <v>440</v>
      </c>
      <c r="B1" s="179"/>
      <c r="C1" s="179"/>
      <c r="D1" s="179"/>
      <c r="E1" s="179"/>
      <c r="F1" s="179"/>
      <c r="G1" s="179"/>
      <c r="H1" s="179"/>
      <c r="I1" s="179"/>
      <c r="J1" s="178"/>
      <c r="K1" s="177"/>
    </row>
    <row r="2" spans="1:15" ht="23.25" x14ac:dyDescent="0.35">
      <c r="A2" s="272"/>
      <c r="B2" s="273"/>
      <c r="C2" s="273"/>
      <c r="D2" s="273"/>
      <c r="E2" s="273"/>
      <c r="F2" s="273"/>
      <c r="G2" s="273"/>
      <c r="H2" s="273"/>
      <c r="I2" s="273"/>
      <c r="J2" s="176"/>
      <c r="K2" s="175"/>
    </row>
    <row r="3" spans="1:15" ht="26.25" x14ac:dyDescent="0.4">
      <c r="A3" s="274" t="s">
        <v>439</v>
      </c>
      <c r="B3" s="275"/>
      <c r="C3" s="275"/>
      <c r="D3" s="275"/>
      <c r="E3" s="275"/>
      <c r="F3" s="275"/>
      <c r="G3" s="275"/>
      <c r="H3" s="275"/>
      <c r="I3" s="275"/>
      <c r="J3" s="275"/>
      <c r="K3" s="276"/>
    </row>
    <row r="4" spans="1:15" ht="18.75" x14ac:dyDescent="0.3">
      <c r="A4" s="277" t="s">
        <v>509</v>
      </c>
      <c r="B4" s="278"/>
      <c r="C4" s="278"/>
      <c r="D4" s="278"/>
      <c r="E4" s="278"/>
      <c r="F4" s="278"/>
      <c r="G4" s="278"/>
      <c r="H4" s="278"/>
      <c r="I4" s="278"/>
      <c r="J4" s="278"/>
      <c r="K4" s="279"/>
    </row>
    <row r="5" spans="1:15" ht="15" x14ac:dyDescent="0.25">
      <c r="A5" s="280" t="s">
        <v>438</v>
      </c>
      <c r="B5" s="281"/>
      <c r="C5" s="281"/>
      <c r="D5" s="281"/>
      <c r="E5" s="281"/>
      <c r="F5" s="281"/>
      <c r="G5" s="281"/>
      <c r="H5" s="281"/>
      <c r="I5" s="281"/>
      <c r="J5" s="281"/>
      <c r="K5" s="282"/>
    </row>
    <row r="6" spans="1:15" ht="15.75" x14ac:dyDescent="0.25">
      <c r="A6" s="283" t="str">
        <f>'CONSOLIDADO FR'!F7</f>
        <v>Hospital Municipal Fantino</v>
      </c>
      <c r="B6" s="284"/>
      <c r="C6" s="284"/>
      <c r="D6" s="284"/>
      <c r="E6" s="284"/>
      <c r="F6" s="284"/>
      <c r="G6" s="284"/>
      <c r="H6" s="284"/>
      <c r="I6" s="284"/>
      <c r="J6" s="284"/>
      <c r="K6" s="285"/>
    </row>
    <row r="7" spans="1:15" ht="15.75" x14ac:dyDescent="0.25">
      <c r="A7" s="286" t="s">
        <v>524</v>
      </c>
      <c r="B7" s="287"/>
      <c r="C7" s="287"/>
      <c r="D7" s="287"/>
      <c r="E7" s="287"/>
      <c r="F7" s="287"/>
      <c r="G7" s="287"/>
      <c r="H7" s="287"/>
      <c r="I7" s="287"/>
      <c r="J7" s="287"/>
      <c r="K7" s="288"/>
    </row>
    <row r="8" spans="1:15" ht="15.75" x14ac:dyDescent="0.25">
      <c r="A8" s="174"/>
      <c r="B8" s="173"/>
      <c r="C8" s="173" t="s">
        <v>437</v>
      </c>
      <c r="D8" s="173"/>
      <c r="E8" s="173"/>
      <c r="F8" s="173"/>
      <c r="G8" s="173"/>
      <c r="H8" s="173"/>
      <c r="I8" s="173"/>
      <c r="J8" s="173"/>
      <c r="K8" s="172"/>
    </row>
    <row r="9" spans="1:15" ht="15.75" x14ac:dyDescent="0.25">
      <c r="A9" s="158"/>
      <c r="B9" s="157"/>
      <c r="C9" s="157"/>
      <c r="D9" s="157"/>
      <c r="E9" s="171" t="s">
        <v>436</v>
      </c>
      <c r="F9" s="145"/>
      <c r="G9" s="170"/>
      <c r="H9" s="170"/>
      <c r="I9" s="170"/>
      <c r="J9" s="170"/>
      <c r="K9" s="144"/>
    </row>
    <row r="10" spans="1:15" ht="15.75" x14ac:dyDescent="0.25">
      <c r="A10" s="158"/>
      <c r="B10" s="157"/>
      <c r="C10" s="157"/>
      <c r="D10" s="157"/>
      <c r="E10" s="163" t="s">
        <v>434</v>
      </c>
      <c r="F10" s="145"/>
      <c r="G10" s="159">
        <v>853.94</v>
      </c>
      <c r="H10" s="167" t="s">
        <v>433</v>
      </c>
      <c r="I10" s="167"/>
      <c r="J10" s="159">
        <v>213880</v>
      </c>
      <c r="K10" s="144"/>
      <c r="M10" s="181" t="s">
        <v>454</v>
      </c>
    </row>
    <row r="11" spans="1:15" ht="15.75" x14ac:dyDescent="0.25">
      <c r="A11" s="158"/>
      <c r="B11" s="157"/>
      <c r="C11" s="157"/>
      <c r="D11" s="157"/>
      <c r="E11" s="163" t="s">
        <v>429</v>
      </c>
      <c r="F11" s="145"/>
      <c r="G11" s="159"/>
      <c r="H11" s="169"/>
      <c r="I11" s="167"/>
      <c r="J11" s="164"/>
      <c r="K11" s="144"/>
    </row>
    <row r="12" spans="1:15" ht="15.75" x14ac:dyDescent="0.25">
      <c r="A12" s="158"/>
      <c r="B12" s="157"/>
      <c r="C12" s="157"/>
      <c r="D12" s="157"/>
      <c r="E12" s="163" t="s">
        <v>428</v>
      </c>
      <c r="F12" s="145"/>
      <c r="G12" s="166">
        <v>276366.28999999998</v>
      </c>
      <c r="H12" s="165"/>
      <c r="I12" s="165"/>
      <c r="J12" s="164"/>
      <c r="K12" s="144"/>
    </row>
    <row r="13" spans="1:15" ht="15.75" x14ac:dyDescent="0.25">
      <c r="A13" s="158"/>
      <c r="B13" s="157"/>
      <c r="C13" s="157"/>
      <c r="D13" s="157"/>
      <c r="E13" s="168" t="s">
        <v>435</v>
      </c>
      <c r="F13" s="145"/>
      <c r="G13" s="164"/>
      <c r="H13" s="164"/>
      <c r="I13" s="164"/>
      <c r="J13" s="164"/>
      <c r="K13" s="144"/>
    </row>
    <row r="14" spans="1:15" ht="15.75" x14ac:dyDescent="0.25">
      <c r="A14" s="158"/>
      <c r="B14" s="157"/>
      <c r="C14" s="157"/>
      <c r="D14" s="157"/>
      <c r="E14" s="163" t="s">
        <v>434</v>
      </c>
      <c r="F14" s="145"/>
      <c r="G14" s="159">
        <v>949772.82000000007</v>
      </c>
      <c r="H14" s="167" t="s">
        <v>433</v>
      </c>
      <c r="I14" s="167"/>
      <c r="J14" s="159">
        <v>82150</v>
      </c>
      <c r="K14" s="144"/>
      <c r="M14" s="1" t="s">
        <v>432</v>
      </c>
      <c r="N14" s="1" t="s">
        <v>431</v>
      </c>
      <c r="O14" s="1" t="s">
        <v>430</v>
      </c>
    </row>
    <row r="15" spans="1:15" ht="15.75" x14ac:dyDescent="0.25">
      <c r="A15" s="158"/>
      <c r="B15" s="157"/>
      <c r="C15" s="157"/>
      <c r="D15" s="157"/>
      <c r="E15" s="163" t="s">
        <v>429</v>
      </c>
      <c r="F15" s="145"/>
      <c r="G15" s="166"/>
      <c r="H15" s="165" t="s">
        <v>419</v>
      </c>
      <c r="I15" s="165"/>
      <c r="J15" s="159"/>
      <c r="K15" s="144"/>
      <c r="M15" s="1">
        <v>2.1</v>
      </c>
      <c r="N15" s="143">
        <f>G26</f>
        <v>0</v>
      </c>
      <c r="O15" s="143" t="e">
        <f>H26</f>
        <v>#REF!</v>
      </c>
    </row>
    <row r="16" spans="1:15" ht="15.75" x14ac:dyDescent="0.25">
      <c r="A16" s="158"/>
      <c r="B16" s="157"/>
      <c r="C16" s="157"/>
      <c r="D16" s="157"/>
      <c r="E16" s="163" t="s">
        <v>428</v>
      </c>
      <c r="F16" s="145"/>
      <c r="G16" s="166">
        <v>1637710.61</v>
      </c>
      <c r="H16" s="165"/>
      <c r="I16" s="165"/>
      <c r="J16" s="164"/>
      <c r="K16" s="144"/>
      <c r="M16" s="1">
        <v>2.2000000000000002</v>
      </c>
      <c r="N16" s="143">
        <f>G87</f>
        <v>77689.06</v>
      </c>
      <c r="O16" s="143" t="e">
        <f>H87</f>
        <v>#REF!</v>
      </c>
    </row>
    <row r="17" spans="1:17" ht="15.75" x14ac:dyDescent="0.25">
      <c r="A17" s="158"/>
      <c r="B17" s="157"/>
      <c r="C17" s="157"/>
      <c r="D17" s="157"/>
      <c r="E17" s="163"/>
      <c r="F17" s="145"/>
      <c r="G17" s="162"/>
      <c r="H17" s="161" t="s">
        <v>427</v>
      </c>
      <c r="I17" s="160"/>
      <c r="J17" s="159">
        <f>+G10+G11+G12+J10+G14+G15+G16+J14+J15</f>
        <v>3160733.66</v>
      </c>
      <c r="K17" s="144"/>
      <c r="M17" s="1">
        <v>2.2999999999999998</v>
      </c>
      <c r="N17" s="143">
        <f>'CONS. FUENTES FINAN'!G212</f>
        <v>872816.91</v>
      </c>
      <c r="O17" s="143" t="e">
        <f>'CONS. FUENTES FINAN'!H212</f>
        <v>#REF!</v>
      </c>
    </row>
    <row r="18" spans="1:17" ht="15.75" x14ac:dyDescent="0.25">
      <c r="A18" s="158"/>
      <c r="B18" s="157"/>
      <c r="C18" s="157"/>
      <c r="D18" s="157"/>
      <c r="E18" s="156"/>
      <c r="F18" s="155"/>
      <c r="G18" s="154"/>
      <c r="H18" s="154"/>
      <c r="I18" s="145"/>
      <c r="J18" s="145"/>
      <c r="K18" s="144"/>
      <c r="M18" s="1">
        <v>2.4</v>
      </c>
      <c r="N18" s="143">
        <f>G330</f>
        <v>0</v>
      </c>
      <c r="O18" s="143" t="e">
        <f>H330</f>
        <v>#REF!</v>
      </c>
    </row>
    <row r="19" spans="1:17" ht="15.75" x14ac:dyDescent="0.25">
      <c r="A19" s="153"/>
      <c r="B19" s="151"/>
      <c r="C19" s="152"/>
      <c r="D19" s="151"/>
      <c r="E19" s="150"/>
      <c r="F19" s="149"/>
      <c r="G19" s="149"/>
      <c r="H19" s="149"/>
      <c r="I19" s="148"/>
      <c r="J19" s="148"/>
      <c r="K19" s="147"/>
      <c r="M19" s="1">
        <v>2.6</v>
      </c>
      <c r="N19" s="143">
        <f>G336</f>
        <v>0</v>
      </c>
      <c r="O19" s="143" t="e">
        <f>H336</f>
        <v>#REF!</v>
      </c>
    </row>
    <row r="20" spans="1:17" x14ac:dyDescent="0.2">
      <c r="A20" s="146"/>
      <c r="B20" s="145"/>
      <c r="C20" s="145"/>
      <c r="D20" s="145"/>
      <c r="E20" s="145"/>
      <c r="F20" s="145"/>
      <c r="G20" s="145"/>
      <c r="H20" s="145"/>
      <c r="I20" s="145"/>
      <c r="J20" s="145"/>
      <c r="K20" s="144"/>
      <c r="M20" s="1">
        <v>2.7</v>
      </c>
      <c r="N20" s="143">
        <f>'CONS. FUENTES FINAN'!G463</f>
        <v>0</v>
      </c>
      <c r="O20" s="143" t="e">
        <f>'CONS. FUENTES FINAN'!H463</f>
        <v>#REF!</v>
      </c>
    </row>
    <row r="21" spans="1:17" x14ac:dyDescent="0.2">
      <c r="A21" s="289">
        <v>1</v>
      </c>
      <c r="B21" s="289"/>
      <c r="C21" s="289"/>
      <c r="D21" s="289"/>
      <c r="E21" s="289"/>
      <c r="F21" s="142">
        <v>2</v>
      </c>
      <c r="G21" s="290">
        <v>3</v>
      </c>
      <c r="H21" s="291"/>
      <c r="I21" s="291"/>
      <c r="J21" s="141">
        <v>4</v>
      </c>
      <c r="K21" s="141">
        <v>5</v>
      </c>
    </row>
    <row r="22" spans="1:17" x14ac:dyDescent="0.2">
      <c r="A22" s="292" t="s">
        <v>426</v>
      </c>
      <c r="B22" s="292"/>
      <c r="C22" s="292"/>
      <c r="D22" s="292"/>
      <c r="E22" s="292"/>
      <c r="F22" s="265" t="s">
        <v>425</v>
      </c>
      <c r="G22" s="268" t="s">
        <v>424</v>
      </c>
      <c r="H22" s="269"/>
      <c r="I22" s="270"/>
      <c r="J22" s="259" t="s">
        <v>423</v>
      </c>
      <c r="K22" s="293" t="s">
        <v>149</v>
      </c>
    </row>
    <row r="23" spans="1:17" ht="29.25" customHeight="1" x14ac:dyDescent="0.2">
      <c r="A23" s="296" t="s">
        <v>157</v>
      </c>
      <c r="B23" s="296" t="s">
        <v>153</v>
      </c>
      <c r="C23" s="296" t="s">
        <v>152</v>
      </c>
      <c r="D23" s="296" t="s">
        <v>422</v>
      </c>
      <c r="E23" s="296" t="s">
        <v>150</v>
      </c>
      <c r="F23" s="266"/>
      <c r="G23" s="262" t="s">
        <v>421</v>
      </c>
      <c r="H23" s="264" t="s">
        <v>420</v>
      </c>
      <c r="I23" s="264" t="s">
        <v>419</v>
      </c>
      <c r="J23" s="260"/>
      <c r="K23" s="294"/>
      <c r="M23" s="271"/>
      <c r="N23" s="271"/>
      <c r="O23" s="271"/>
      <c r="P23" s="271"/>
      <c r="Q23" s="271"/>
    </row>
    <row r="24" spans="1:17" ht="18.75" customHeight="1" x14ac:dyDescent="0.2">
      <c r="A24" s="297"/>
      <c r="B24" s="297"/>
      <c r="C24" s="297"/>
      <c r="D24" s="297"/>
      <c r="E24" s="297"/>
      <c r="F24" s="267"/>
      <c r="G24" s="263"/>
      <c r="H24" s="262"/>
      <c r="I24" s="262"/>
      <c r="J24" s="261"/>
      <c r="K24" s="295"/>
      <c r="M24" s="140"/>
      <c r="N24" s="140"/>
      <c r="O24" s="140"/>
      <c r="P24" s="140"/>
      <c r="Q24" s="140"/>
    </row>
    <row r="25" spans="1:17" ht="13.5" thickBot="1" x14ac:dyDescent="0.25">
      <c r="A25" s="139">
        <v>2</v>
      </c>
      <c r="B25" s="138"/>
      <c r="C25" s="138"/>
      <c r="D25" s="138"/>
      <c r="E25" s="138"/>
      <c r="F25" s="137" t="s">
        <v>418</v>
      </c>
      <c r="G25" s="136">
        <f>+G26+G87+G212+G330+G336+G463</f>
        <v>950505.97</v>
      </c>
      <c r="H25" s="136" t="e">
        <f>+H26+H87+H212+H330+H336+H463</f>
        <v>#REF!</v>
      </c>
      <c r="I25" s="136" t="e">
        <f>+I26+I87+I212+I330+I336+I463</f>
        <v>#REF!</v>
      </c>
      <c r="J25" s="136" t="e">
        <f t="shared" ref="J25:J87" si="0">SUM(G25:I25)</f>
        <v>#REF!</v>
      </c>
      <c r="K25" s="135" t="e">
        <f>+K26+K87+K212+K330+K336+K463</f>
        <v>#REF!</v>
      </c>
    </row>
    <row r="26" spans="1:17" ht="13.5" thickTop="1" x14ac:dyDescent="0.2">
      <c r="A26" s="134">
        <v>2</v>
      </c>
      <c r="B26" s="133">
        <v>1</v>
      </c>
      <c r="C26" s="133"/>
      <c r="D26" s="133"/>
      <c r="E26" s="133"/>
      <c r="F26" s="132" t="s">
        <v>417</v>
      </c>
      <c r="G26" s="131">
        <f>+G27+G51+G64+G71+G78</f>
        <v>0</v>
      </c>
      <c r="H26" s="131" t="e">
        <f>+H27+H51+H64+H71+H78</f>
        <v>#REF!</v>
      </c>
      <c r="I26" s="131" t="e">
        <f>+I27+I51+I64+I71+I78</f>
        <v>#REF!</v>
      </c>
      <c r="J26" s="131" t="e">
        <f t="shared" si="0"/>
        <v>#REF!</v>
      </c>
      <c r="K26" s="104" t="e">
        <f>J26/$J$25</f>
        <v>#REF!</v>
      </c>
    </row>
    <row r="27" spans="1:17" x14ac:dyDescent="0.2">
      <c r="A27" s="115">
        <v>2</v>
      </c>
      <c r="B27" s="107">
        <v>1</v>
      </c>
      <c r="C27" s="107">
        <v>1</v>
      </c>
      <c r="D27" s="107"/>
      <c r="E27" s="107"/>
      <c r="F27" s="115" t="s">
        <v>416</v>
      </c>
      <c r="G27" s="105">
        <f>+G28+G35+G42+G44+G46</f>
        <v>0</v>
      </c>
      <c r="H27" s="105" t="e">
        <f>+H28+H35+H42+H44+H46</f>
        <v>#REF!</v>
      </c>
      <c r="I27" s="105" t="e">
        <f>+I28+I35+I42+I44+I46</f>
        <v>#REF!</v>
      </c>
      <c r="J27" s="105" t="e">
        <f t="shared" si="0"/>
        <v>#REF!</v>
      </c>
      <c r="K27" s="104"/>
    </row>
    <row r="28" spans="1:17" x14ac:dyDescent="0.2">
      <c r="A28" s="101">
        <v>2</v>
      </c>
      <c r="B28" s="100">
        <v>1</v>
      </c>
      <c r="C28" s="100">
        <v>1</v>
      </c>
      <c r="D28" s="100">
        <v>1</v>
      </c>
      <c r="E28" s="100"/>
      <c r="F28" s="101" t="s">
        <v>415</v>
      </c>
      <c r="G28" s="97">
        <f>SUM(G29:G34)</f>
        <v>0</v>
      </c>
      <c r="H28" s="97" t="e">
        <f>SUM(H29:H34)</f>
        <v>#REF!</v>
      </c>
      <c r="I28" s="97" t="e">
        <f>SUM(I29:I34)</f>
        <v>#REF!</v>
      </c>
      <c r="J28" s="97" t="e">
        <f>SUM(G28:I28)</f>
        <v>#REF!</v>
      </c>
      <c r="K28" s="96"/>
    </row>
    <row r="29" spans="1:17" x14ac:dyDescent="0.2">
      <c r="A29" s="95">
        <v>2</v>
      </c>
      <c r="B29" s="94">
        <v>1</v>
      </c>
      <c r="C29" s="94">
        <v>1</v>
      </c>
      <c r="D29" s="94">
        <v>1</v>
      </c>
      <c r="E29" s="109" t="s">
        <v>78</v>
      </c>
      <c r="F29" s="95" t="s">
        <v>459</v>
      </c>
      <c r="G29" s="91"/>
      <c r="H29" s="91" t="e">
        <f>#REF!</f>
        <v>#REF!</v>
      </c>
      <c r="I29" s="91" t="e">
        <f>#REF!</f>
        <v>#REF!</v>
      </c>
      <c r="J29" s="91" t="e">
        <f t="shared" si="0"/>
        <v>#REF!</v>
      </c>
      <c r="K29" s="90" t="e">
        <f t="shared" ref="K29:K34" si="1">J29/$J$25</f>
        <v>#REF!</v>
      </c>
    </row>
    <row r="30" spans="1:17" x14ac:dyDescent="0.2">
      <c r="A30" s="95">
        <v>2</v>
      </c>
      <c r="B30" s="94">
        <v>1</v>
      </c>
      <c r="C30" s="94">
        <v>1</v>
      </c>
      <c r="D30" s="94">
        <v>1</v>
      </c>
      <c r="E30" s="109" t="s">
        <v>77</v>
      </c>
      <c r="F30" s="128" t="s">
        <v>414</v>
      </c>
      <c r="G30" s="91"/>
      <c r="H30" s="91" t="e">
        <f>#REF!</f>
        <v>#REF!</v>
      </c>
      <c r="I30" s="91" t="e">
        <f>#REF!</f>
        <v>#REF!</v>
      </c>
      <c r="J30" s="91" t="e">
        <f t="shared" si="0"/>
        <v>#REF!</v>
      </c>
      <c r="K30" s="90" t="e">
        <f t="shared" si="1"/>
        <v>#REF!</v>
      </c>
    </row>
    <row r="31" spans="1:17" x14ac:dyDescent="0.2">
      <c r="A31" s="95">
        <v>2</v>
      </c>
      <c r="B31" s="94">
        <v>1</v>
      </c>
      <c r="C31" s="94">
        <v>1</v>
      </c>
      <c r="D31" s="94">
        <v>1</v>
      </c>
      <c r="E31" s="109" t="s">
        <v>198</v>
      </c>
      <c r="F31" s="128" t="s">
        <v>413</v>
      </c>
      <c r="G31" s="91"/>
      <c r="H31" s="91" t="e">
        <f>#REF!</f>
        <v>#REF!</v>
      </c>
      <c r="I31" s="91" t="e">
        <f>#REF!</f>
        <v>#REF!</v>
      </c>
      <c r="J31" s="91" t="e">
        <f t="shared" si="0"/>
        <v>#REF!</v>
      </c>
      <c r="K31" s="90" t="e">
        <f t="shared" si="1"/>
        <v>#REF!</v>
      </c>
    </row>
    <row r="32" spans="1:17" x14ac:dyDescent="0.2">
      <c r="A32" s="95">
        <v>2</v>
      </c>
      <c r="B32" s="94">
        <v>1</v>
      </c>
      <c r="C32" s="94">
        <v>1</v>
      </c>
      <c r="D32" s="94">
        <v>1</v>
      </c>
      <c r="E32" s="109" t="s">
        <v>266</v>
      </c>
      <c r="F32" s="128" t="s">
        <v>412</v>
      </c>
      <c r="G32" s="91"/>
      <c r="H32" s="91" t="e">
        <f>#REF!</f>
        <v>#REF!</v>
      </c>
      <c r="I32" s="91" t="e">
        <f>#REF!</f>
        <v>#REF!</v>
      </c>
      <c r="J32" s="91" t="e">
        <f t="shared" si="0"/>
        <v>#REF!</v>
      </c>
      <c r="K32" s="90" t="e">
        <f t="shared" si="1"/>
        <v>#REF!</v>
      </c>
    </row>
    <row r="33" spans="1:11" x14ac:dyDescent="0.2">
      <c r="A33" s="95">
        <v>2</v>
      </c>
      <c r="B33" s="94">
        <v>1</v>
      </c>
      <c r="C33" s="94">
        <v>1</v>
      </c>
      <c r="D33" s="94">
        <v>1</v>
      </c>
      <c r="E33" s="109" t="s">
        <v>264</v>
      </c>
      <c r="F33" s="128" t="s">
        <v>411</v>
      </c>
      <c r="G33" s="91"/>
      <c r="H33" s="91" t="e">
        <f>#REF!</f>
        <v>#REF!</v>
      </c>
      <c r="I33" s="91" t="e">
        <f>#REF!</f>
        <v>#REF!</v>
      </c>
      <c r="J33" s="91" t="e">
        <f t="shared" si="0"/>
        <v>#REF!</v>
      </c>
      <c r="K33" s="90" t="e">
        <f t="shared" si="1"/>
        <v>#REF!</v>
      </c>
    </row>
    <row r="34" spans="1:11" x14ac:dyDescent="0.2">
      <c r="A34" s="95">
        <v>2</v>
      </c>
      <c r="B34" s="94">
        <v>1</v>
      </c>
      <c r="C34" s="94">
        <v>1</v>
      </c>
      <c r="D34" s="94">
        <v>1</v>
      </c>
      <c r="E34" s="109" t="s">
        <v>112</v>
      </c>
      <c r="F34" s="128" t="s">
        <v>458</v>
      </c>
      <c r="G34" s="91"/>
      <c r="H34" s="91" t="e">
        <f>#REF!</f>
        <v>#REF!</v>
      </c>
      <c r="I34" s="91" t="e">
        <f>#REF!</f>
        <v>#REF!</v>
      </c>
      <c r="J34" s="91" t="e">
        <f t="shared" si="0"/>
        <v>#REF!</v>
      </c>
      <c r="K34" s="90" t="e">
        <f t="shared" si="1"/>
        <v>#REF!</v>
      </c>
    </row>
    <row r="35" spans="1:11" x14ac:dyDescent="0.2">
      <c r="A35" s="101">
        <v>2</v>
      </c>
      <c r="B35" s="100">
        <v>1</v>
      </c>
      <c r="C35" s="100">
        <v>1</v>
      </c>
      <c r="D35" s="100">
        <v>2</v>
      </c>
      <c r="E35" s="100"/>
      <c r="F35" s="129" t="s">
        <v>410</v>
      </c>
      <c r="G35" s="97">
        <f>SUM(G36:G41)</f>
        <v>0</v>
      </c>
      <c r="H35" s="97" t="e">
        <f>SUM(H36:H41)</f>
        <v>#REF!</v>
      </c>
      <c r="I35" s="97" t="e">
        <f>SUM(I36:I41)</f>
        <v>#REF!</v>
      </c>
      <c r="J35" s="97" t="e">
        <f>SUM(G35:I35)</f>
        <v>#REF!</v>
      </c>
      <c r="K35" s="96"/>
    </row>
    <row r="36" spans="1:11" x14ac:dyDescent="0.2">
      <c r="A36" s="95">
        <v>2</v>
      </c>
      <c r="B36" s="94">
        <v>1</v>
      </c>
      <c r="C36" s="94">
        <v>1</v>
      </c>
      <c r="D36" s="94">
        <v>2</v>
      </c>
      <c r="E36" s="109" t="s">
        <v>198</v>
      </c>
      <c r="F36" s="128" t="s">
        <v>409</v>
      </c>
      <c r="G36" s="91" t="s">
        <v>443</v>
      </c>
      <c r="H36" s="91" t="e">
        <f>#REF!</f>
        <v>#REF!</v>
      </c>
      <c r="I36" s="91" t="e">
        <f>#REF!</f>
        <v>#REF!</v>
      </c>
      <c r="J36" s="91" t="e">
        <f t="shared" si="0"/>
        <v>#REF!</v>
      </c>
      <c r="K36" s="90" t="e">
        <f t="shared" ref="K36:K41" si="2">J36/$J$25</f>
        <v>#REF!</v>
      </c>
    </row>
    <row r="37" spans="1:11" x14ac:dyDescent="0.2">
      <c r="A37" s="95">
        <v>2</v>
      </c>
      <c r="B37" s="94">
        <v>1</v>
      </c>
      <c r="C37" s="94">
        <v>1</v>
      </c>
      <c r="D37" s="94">
        <v>2</v>
      </c>
      <c r="E37" s="109" t="s">
        <v>264</v>
      </c>
      <c r="F37" s="128" t="s">
        <v>408</v>
      </c>
      <c r="G37" s="91"/>
      <c r="H37" s="91" t="e">
        <f>#REF!</f>
        <v>#REF!</v>
      </c>
      <c r="I37" s="91" t="e">
        <f>#REF!</f>
        <v>#REF!</v>
      </c>
      <c r="J37" s="91" t="e">
        <f t="shared" si="0"/>
        <v>#REF!</v>
      </c>
      <c r="K37" s="90" t="e">
        <f t="shared" si="2"/>
        <v>#REF!</v>
      </c>
    </row>
    <row r="38" spans="1:11" x14ac:dyDescent="0.2">
      <c r="A38" s="95">
        <v>2</v>
      </c>
      <c r="B38" s="94">
        <v>1</v>
      </c>
      <c r="C38" s="94">
        <v>1</v>
      </c>
      <c r="D38" s="94">
        <v>2</v>
      </c>
      <c r="E38" s="109" t="s">
        <v>112</v>
      </c>
      <c r="F38" s="128" t="s">
        <v>407</v>
      </c>
      <c r="G38" s="91"/>
      <c r="H38" s="91" t="e">
        <f>#REF!</f>
        <v>#REF!</v>
      </c>
      <c r="I38" s="91" t="e">
        <f>#REF!</f>
        <v>#REF!</v>
      </c>
      <c r="J38" s="91" t="e">
        <f t="shared" si="0"/>
        <v>#REF!</v>
      </c>
      <c r="K38" s="90" t="e">
        <f t="shared" si="2"/>
        <v>#REF!</v>
      </c>
    </row>
    <row r="39" spans="1:11" x14ac:dyDescent="0.2">
      <c r="A39" s="95">
        <v>2</v>
      </c>
      <c r="B39" s="94">
        <v>1</v>
      </c>
      <c r="C39" s="94">
        <v>1</v>
      </c>
      <c r="D39" s="94">
        <v>2</v>
      </c>
      <c r="E39" s="109" t="s">
        <v>328</v>
      </c>
      <c r="F39" s="128" t="s">
        <v>460</v>
      </c>
      <c r="G39" s="91"/>
      <c r="H39" s="91" t="e">
        <f>#REF!</f>
        <v>#REF!</v>
      </c>
      <c r="I39" s="91" t="e">
        <f>#REF!</f>
        <v>#REF!</v>
      </c>
      <c r="J39" s="91" t="e">
        <f t="shared" si="0"/>
        <v>#REF!</v>
      </c>
      <c r="K39" s="90" t="e">
        <f t="shared" si="2"/>
        <v>#REF!</v>
      </c>
    </row>
    <row r="40" spans="1:11" x14ac:dyDescent="0.2">
      <c r="A40" s="95">
        <v>2</v>
      </c>
      <c r="B40" s="94">
        <v>1</v>
      </c>
      <c r="C40" s="94">
        <v>1</v>
      </c>
      <c r="D40" s="94">
        <v>2</v>
      </c>
      <c r="E40" s="109" t="s">
        <v>394</v>
      </c>
      <c r="F40" s="128" t="s">
        <v>455</v>
      </c>
      <c r="G40" s="91"/>
      <c r="H40" s="91" t="e">
        <f>#REF!</f>
        <v>#REF!</v>
      </c>
      <c r="I40" s="91" t="e">
        <f>#REF!</f>
        <v>#REF!</v>
      </c>
      <c r="J40" s="91" t="e">
        <f t="shared" si="0"/>
        <v>#REF!</v>
      </c>
      <c r="K40" s="90" t="e">
        <f t="shared" si="2"/>
        <v>#REF!</v>
      </c>
    </row>
    <row r="41" spans="1:11" x14ac:dyDescent="0.2">
      <c r="A41" s="95">
        <v>2</v>
      </c>
      <c r="B41" s="94">
        <v>1</v>
      </c>
      <c r="C41" s="94">
        <v>1</v>
      </c>
      <c r="D41" s="94">
        <v>2</v>
      </c>
      <c r="E41" s="109" t="s">
        <v>449</v>
      </c>
      <c r="F41" s="128" t="s">
        <v>461</v>
      </c>
      <c r="G41" s="91"/>
      <c r="H41" s="91" t="e">
        <f>#REF!</f>
        <v>#REF!</v>
      </c>
      <c r="I41" s="91" t="e">
        <f>#REF!</f>
        <v>#REF!</v>
      </c>
      <c r="J41" s="91" t="e">
        <f>SUM(G41:I41)</f>
        <v>#REF!</v>
      </c>
      <c r="K41" s="90" t="e">
        <f t="shared" si="2"/>
        <v>#REF!</v>
      </c>
    </row>
    <row r="42" spans="1:11" x14ac:dyDescent="0.2">
      <c r="A42" s="101">
        <v>2</v>
      </c>
      <c r="B42" s="100">
        <v>1</v>
      </c>
      <c r="C42" s="100">
        <v>1</v>
      </c>
      <c r="D42" s="100">
        <v>3</v>
      </c>
      <c r="E42" s="100"/>
      <c r="F42" s="129" t="s">
        <v>406</v>
      </c>
      <c r="G42" s="97">
        <f>SUM(G43)</f>
        <v>0</v>
      </c>
      <c r="H42" s="97" t="e">
        <f>SUM(H43)</f>
        <v>#REF!</v>
      </c>
      <c r="I42" s="97" t="e">
        <f>SUM(I43)</f>
        <v>#REF!</v>
      </c>
      <c r="J42" s="97" t="e">
        <f t="shared" si="0"/>
        <v>#REF!</v>
      </c>
      <c r="K42" s="96"/>
    </row>
    <row r="43" spans="1:11" x14ac:dyDescent="0.2">
      <c r="A43" s="95">
        <v>2</v>
      </c>
      <c r="B43" s="94">
        <v>1</v>
      </c>
      <c r="C43" s="94">
        <v>1</v>
      </c>
      <c r="D43" s="94">
        <v>3</v>
      </c>
      <c r="E43" s="109" t="s">
        <v>78</v>
      </c>
      <c r="F43" s="128" t="s">
        <v>406</v>
      </c>
      <c r="G43" s="91"/>
      <c r="H43" s="91" t="e">
        <f>#REF!</f>
        <v>#REF!</v>
      </c>
      <c r="I43" s="91" t="e">
        <f>#REF!</f>
        <v>#REF!</v>
      </c>
      <c r="J43" s="91" t="e">
        <f t="shared" si="0"/>
        <v>#REF!</v>
      </c>
      <c r="K43" s="90" t="e">
        <f>J43/$J$25</f>
        <v>#REF!</v>
      </c>
    </row>
    <row r="44" spans="1:11" x14ac:dyDescent="0.2">
      <c r="A44" s="101">
        <v>2</v>
      </c>
      <c r="B44" s="100">
        <v>1</v>
      </c>
      <c r="C44" s="100">
        <v>1</v>
      </c>
      <c r="D44" s="100">
        <v>4</v>
      </c>
      <c r="E44" s="100"/>
      <c r="F44" s="129" t="s">
        <v>462</v>
      </c>
      <c r="G44" s="97">
        <f>SUM(G45)</f>
        <v>0</v>
      </c>
      <c r="H44" s="97" t="e">
        <f>SUM(H45)</f>
        <v>#REF!</v>
      </c>
      <c r="I44" s="97" t="e">
        <f>SUM(I45)</f>
        <v>#REF!</v>
      </c>
      <c r="J44" s="97" t="e">
        <f t="shared" si="0"/>
        <v>#REF!</v>
      </c>
      <c r="K44" s="96"/>
    </row>
    <row r="45" spans="1:11" x14ac:dyDescent="0.2">
      <c r="A45" s="95">
        <v>2</v>
      </c>
      <c r="B45" s="94">
        <v>1</v>
      </c>
      <c r="C45" s="94">
        <v>1</v>
      </c>
      <c r="D45" s="94">
        <v>4</v>
      </c>
      <c r="E45" s="109" t="s">
        <v>78</v>
      </c>
      <c r="F45" s="128" t="s">
        <v>462</v>
      </c>
      <c r="G45" s="91"/>
      <c r="H45" s="91" t="e">
        <f>#REF!</f>
        <v>#REF!</v>
      </c>
      <c r="I45" s="91" t="e">
        <f>#REF!</f>
        <v>#REF!</v>
      </c>
      <c r="J45" s="91" t="e">
        <f t="shared" si="0"/>
        <v>#REF!</v>
      </c>
      <c r="K45" s="90" t="e">
        <f>J45/$J$25</f>
        <v>#REF!</v>
      </c>
    </row>
    <row r="46" spans="1:11" x14ac:dyDescent="0.2">
      <c r="A46" s="101">
        <v>2</v>
      </c>
      <c r="B46" s="100">
        <v>1</v>
      </c>
      <c r="C46" s="100">
        <v>1</v>
      </c>
      <c r="D46" s="100">
        <v>5</v>
      </c>
      <c r="E46" s="100"/>
      <c r="F46" s="129" t="s">
        <v>463</v>
      </c>
      <c r="G46" s="97">
        <f>SUM(G47:G50)</f>
        <v>0</v>
      </c>
      <c r="H46" s="97" t="e">
        <f>SUM(H47:H50)</f>
        <v>#REF!</v>
      </c>
      <c r="I46" s="97" t="e">
        <f>SUM(I47:I50)</f>
        <v>#REF!</v>
      </c>
      <c r="J46" s="97" t="e">
        <f t="shared" si="0"/>
        <v>#REF!</v>
      </c>
      <c r="K46" s="96"/>
    </row>
    <row r="47" spans="1:11" x14ac:dyDescent="0.2">
      <c r="A47" s="95">
        <v>2</v>
      </c>
      <c r="B47" s="94">
        <v>1</v>
      </c>
      <c r="C47" s="94">
        <v>1</v>
      </c>
      <c r="D47" s="94">
        <v>5</v>
      </c>
      <c r="E47" s="109" t="s">
        <v>78</v>
      </c>
      <c r="F47" s="128" t="s">
        <v>463</v>
      </c>
      <c r="G47" s="91"/>
      <c r="H47" s="91" t="e">
        <f>#REF!</f>
        <v>#REF!</v>
      </c>
      <c r="I47" s="91" t="e">
        <f>#REF!</f>
        <v>#REF!</v>
      </c>
      <c r="J47" s="91" t="e">
        <f t="shared" si="0"/>
        <v>#REF!</v>
      </c>
      <c r="K47" s="90" t="e">
        <f>J47/$J$25</f>
        <v>#REF!</v>
      </c>
    </row>
    <row r="48" spans="1:11" x14ac:dyDescent="0.2">
      <c r="A48" s="95">
        <v>2</v>
      </c>
      <c r="B48" s="94">
        <v>1</v>
      </c>
      <c r="C48" s="94">
        <v>1</v>
      </c>
      <c r="D48" s="94">
        <v>5</v>
      </c>
      <c r="E48" s="109" t="s">
        <v>77</v>
      </c>
      <c r="F48" s="128" t="s">
        <v>405</v>
      </c>
      <c r="G48" s="91"/>
      <c r="H48" s="91" t="e">
        <f>#REF!</f>
        <v>#REF!</v>
      </c>
      <c r="I48" s="91" t="e">
        <f>#REF!</f>
        <v>#REF!</v>
      </c>
      <c r="J48" s="91" t="e">
        <f t="shared" si="0"/>
        <v>#REF!</v>
      </c>
      <c r="K48" s="90" t="e">
        <f>J48/$J$25</f>
        <v>#REF!</v>
      </c>
    </row>
    <row r="49" spans="1:11" x14ac:dyDescent="0.2">
      <c r="A49" s="95">
        <v>2</v>
      </c>
      <c r="B49" s="94">
        <v>1</v>
      </c>
      <c r="C49" s="94">
        <v>1</v>
      </c>
      <c r="D49" s="94">
        <v>5</v>
      </c>
      <c r="E49" s="109" t="s">
        <v>198</v>
      </c>
      <c r="F49" s="128" t="s">
        <v>404</v>
      </c>
      <c r="G49" s="91"/>
      <c r="H49" s="91" t="e">
        <f>#REF!</f>
        <v>#REF!</v>
      </c>
      <c r="I49" s="91" t="e">
        <f>#REF!</f>
        <v>#REF!</v>
      </c>
      <c r="J49" s="91" t="e">
        <f t="shared" si="0"/>
        <v>#REF!</v>
      </c>
      <c r="K49" s="90" t="e">
        <f>J49/$J$25</f>
        <v>#REF!</v>
      </c>
    </row>
    <row r="50" spans="1:11" x14ac:dyDescent="0.2">
      <c r="A50" s="95">
        <v>2</v>
      </c>
      <c r="B50" s="94">
        <v>1</v>
      </c>
      <c r="C50" s="94">
        <v>1</v>
      </c>
      <c r="D50" s="94">
        <v>5</v>
      </c>
      <c r="E50" s="109" t="s">
        <v>266</v>
      </c>
      <c r="F50" s="128" t="s">
        <v>403</v>
      </c>
      <c r="G50" s="91"/>
      <c r="H50" s="91" t="e">
        <f>#REF!</f>
        <v>#REF!</v>
      </c>
      <c r="I50" s="91" t="e">
        <f>#REF!</f>
        <v>#REF!</v>
      </c>
      <c r="J50" s="91" t="e">
        <f t="shared" si="0"/>
        <v>#REF!</v>
      </c>
      <c r="K50" s="90" t="e">
        <f>J50/$J$25</f>
        <v>#REF!</v>
      </c>
    </row>
    <row r="51" spans="1:11" x14ac:dyDescent="0.2">
      <c r="A51" s="115">
        <v>2</v>
      </c>
      <c r="B51" s="107">
        <v>1</v>
      </c>
      <c r="C51" s="107">
        <v>2</v>
      </c>
      <c r="D51" s="107"/>
      <c r="E51" s="107"/>
      <c r="F51" s="130" t="s">
        <v>402</v>
      </c>
      <c r="G51" s="105">
        <f>+G52+G54</f>
        <v>0</v>
      </c>
      <c r="H51" s="105" t="e">
        <f>+H52+H54</f>
        <v>#REF!</v>
      </c>
      <c r="I51" s="105" t="e">
        <f>+I52+I54</f>
        <v>#REF!</v>
      </c>
      <c r="J51" s="105" t="e">
        <f t="shared" si="0"/>
        <v>#REF!</v>
      </c>
      <c r="K51" s="104"/>
    </row>
    <row r="52" spans="1:11" x14ac:dyDescent="0.2">
      <c r="A52" s="101">
        <v>2</v>
      </c>
      <c r="B52" s="100">
        <v>1</v>
      </c>
      <c r="C52" s="100">
        <v>2</v>
      </c>
      <c r="D52" s="100">
        <v>1</v>
      </c>
      <c r="E52" s="100"/>
      <c r="F52" s="129" t="s">
        <v>401</v>
      </c>
      <c r="G52" s="97">
        <f>SUM(G53)</f>
        <v>0</v>
      </c>
      <c r="H52" s="97" t="e">
        <f>SUM(H53)</f>
        <v>#REF!</v>
      </c>
      <c r="I52" s="97" t="e">
        <f>SUM(I53)</f>
        <v>#REF!</v>
      </c>
      <c r="J52" s="97" t="e">
        <f t="shared" si="0"/>
        <v>#REF!</v>
      </c>
      <c r="K52" s="96"/>
    </row>
    <row r="53" spans="1:11" x14ac:dyDescent="0.2">
      <c r="A53" s="95">
        <v>2</v>
      </c>
      <c r="B53" s="94">
        <v>1</v>
      </c>
      <c r="C53" s="94">
        <v>2</v>
      </c>
      <c r="D53" s="94">
        <v>1</v>
      </c>
      <c r="E53" s="109" t="s">
        <v>78</v>
      </c>
      <c r="F53" s="128" t="s">
        <v>401</v>
      </c>
      <c r="G53" s="91"/>
      <c r="H53" s="91" t="e">
        <f>#REF!</f>
        <v>#REF!</v>
      </c>
      <c r="I53" s="91" t="e">
        <f>#REF!</f>
        <v>#REF!</v>
      </c>
      <c r="J53" s="91" t="e">
        <f t="shared" si="0"/>
        <v>#REF!</v>
      </c>
      <c r="K53" s="90" t="e">
        <f>J53/$J$25</f>
        <v>#REF!</v>
      </c>
    </row>
    <row r="54" spans="1:11" x14ac:dyDescent="0.2">
      <c r="A54" s="101">
        <v>2</v>
      </c>
      <c r="B54" s="100">
        <v>1</v>
      </c>
      <c r="C54" s="100">
        <v>2</v>
      </c>
      <c r="D54" s="100">
        <v>2</v>
      </c>
      <c r="E54" s="100"/>
      <c r="F54" s="129" t="s">
        <v>400</v>
      </c>
      <c r="G54" s="97">
        <f>SUM(G55:G63)</f>
        <v>0</v>
      </c>
      <c r="H54" s="97" t="e">
        <f>SUM(H55:H63)</f>
        <v>#REF!</v>
      </c>
      <c r="I54" s="97" t="e">
        <f>SUM(I55:I63)</f>
        <v>#REF!</v>
      </c>
      <c r="J54" s="97" t="e">
        <f t="shared" si="0"/>
        <v>#REF!</v>
      </c>
      <c r="K54" s="96"/>
    </row>
    <row r="55" spans="1:11" x14ac:dyDescent="0.2">
      <c r="A55" s="95">
        <v>2</v>
      </c>
      <c r="B55" s="94">
        <v>1</v>
      </c>
      <c r="C55" s="94">
        <v>2</v>
      </c>
      <c r="D55" s="94">
        <v>2</v>
      </c>
      <c r="E55" s="109" t="s">
        <v>78</v>
      </c>
      <c r="F55" s="128" t="s">
        <v>399</v>
      </c>
      <c r="G55" s="92"/>
      <c r="H55" s="91" t="e">
        <f>#REF!</f>
        <v>#REF!</v>
      </c>
      <c r="I55" s="91" t="e">
        <f>#REF!</f>
        <v>#REF!</v>
      </c>
      <c r="J55" s="91" t="e">
        <f t="shared" si="0"/>
        <v>#REF!</v>
      </c>
      <c r="K55" s="90" t="e">
        <f t="shared" ref="K55:K63" si="3">J55/$J$25</f>
        <v>#REF!</v>
      </c>
    </row>
    <row r="56" spans="1:11" x14ac:dyDescent="0.2">
      <c r="A56" s="95">
        <v>2</v>
      </c>
      <c r="B56" s="94">
        <v>1</v>
      </c>
      <c r="C56" s="94">
        <v>2</v>
      </c>
      <c r="D56" s="94">
        <v>2</v>
      </c>
      <c r="E56" s="109" t="s">
        <v>198</v>
      </c>
      <c r="F56" s="93" t="s">
        <v>464</v>
      </c>
      <c r="G56" s="92"/>
      <c r="H56" s="91" t="e">
        <f>#REF!</f>
        <v>#REF!</v>
      </c>
      <c r="I56" s="91" t="e">
        <f>#REF!</f>
        <v>#REF!</v>
      </c>
      <c r="J56" s="91" t="e">
        <f t="shared" si="0"/>
        <v>#REF!</v>
      </c>
      <c r="K56" s="90" t="e">
        <f t="shared" si="3"/>
        <v>#REF!</v>
      </c>
    </row>
    <row r="57" spans="1:11" x14ac:dyDescent="0.2">
      <c r="A57" s="95">
        <v>2</v>
      </c>
      <c r="B57" s="94">
        <v>1</v>
      </c>
      <c r="C57" s="94">
        <v>2</v>
      </c>
      <c r="D57" s="94">
        <v>2</v>
      </c>
      <c r="E57" s="109" t="s">
        <v>266</v>
      </c>
      <c r="F57" s="128" t="s">
        <v>398</v>
      </c>
      <c r="G57" s="92"/>
      <c r="H57" s="91" t="e">
        <f>#REF!</f>
        <v>#REF!</v>
      </c>
      <c r="I57" s="91" t="e">
        <f>#REF!</f>
        <v>#REF!</v>
      </c>
      <c r="J57" s="91" t="e">
        <f t="shared" si="0"/>
        <v>#REF!</v>
      </c>
      <c r="K57" s="90" t="e">
        <f t="shared" si="3"/>
        <v>#REF!</v>
      </c>
    </row>
    <row r="58" spans="1:11" x14ac:dyDescent="0.2">
      <c r="A58" s="95">
        <v>2</v>
      </c>
      <c r="B58" s="94">
        <v>1</v>
      </c>
      <c r="C58" s="94">
        <v>2</v>
      </c>
      <c r="D58" s="94">
        <v>2</v>
      </c>
      <c r="E58" s="109" t="s">
        <v>264</v>
      </c>
      <c r="F58" s="128" t="s">
        <v>397</v>
      </c>
      <c r="G58" s="92"/>
      <c r="H58" s="91" t="e">
        <f>#REF!</f>
        <v>#REF!</v>
      </c>
      <c r="I58" s="91" t="e">
        <f>#REF!</f>
        <v>#REF!</v>
      </c>
      <c r="J58" s="91" t="e">
        <f t="shared" si="0"/>
        <v>#REF!</v>
      </c>
      <c r="K58" s="90" t="e">
        <f t="shared" si="3"/>
        <v>#REF!</v>
      </c>
    </row>
    <row r="59" spans="1:11" x14ac:dyDescent="0.2">
      <c r="A59" s="95">
        <v>2</v>
      </c>
      <c r="B59" s="94">
        <v>1</v>
      </c>
      <c r="C59" s="94">
        <v>2</v>
      </c>
      <c r="D59" s="94">
        <v>2</v>
      </c>
      <c r="E59" s="109" t="s">
        <v>112</v>
      </c>
      <c r="F59" s="128" t="s">
        <v>448</v>
      </c>
      <c r="G59" s="92"/>
      <c r="H59" s="91" t="e">
        <f>#REF!</f>
        <v>#REF!</v>
      </c>
      <c r="I59" s="91" t="e">
        <f>#REF!</f>
        <v>#REF!</v>
      </c>
      <c r="J59" s="91" t="e">
        <f t="shared" si="0"/>
        <v>#REF!</v>
      </c>
      <c r="K59" s="90" t="e">
        <f t="shared" si="3"/>
        <v>#REF!</v>
      </c>
    </row>
    <row r="60" spans="1:11" x14ac:dyDescent="0.2">
      <c r="A60" s="95">
        <v>2</v>
      </c>
      <c r="B60" s="94">
        <v>1</v>
      </c>
      <c r="C60" s="94">
        <v>2</v>
      </c>
      <c r="D60" s="94">
        <v>2</v>
      </c>
      <c r="E60" s="109" t="s">
        <v>110</v>
      </c>
      <c r="F60" s="128" t="s">
        <v>396</v>
      </c>
      <c r="G60" s="92"/>
      <c r="H60" s="91" t="e">
        <f>#REF!</f>
        <v>#REF!</v>
      </c>
      <c r="I60" s="91" t="e">
        <f>#REF!</f>
        <v>#REF!</v>
      </c>
      <c r="J60" s="91" t="e">
        <f t="shared" si="0"/>
        <v>#REF!</v>
      </c>
      <c r="K60" s="90" t="e">
        <f t="shared" si="3"/>
        <v>#REF!</v>
      </c>
    </row>
    <row r="61" spans="1:11" x14ac:dyDescent="0.2">
      <c r="A61" s="95">
        <v>2</v>
      </c>
      <c r="B61" s="94">
        <v>1</v>
      </c>
      <c r="C61" s="94">
        <v>2</v>
      </c>
      <c r="D61" s="94">
        <v>2</v>
      </c>
      <c r="E61" s="109" t="s">
        <v>328</v>
      </c>
      <c r="F61" s="128" t="s">
        <v>395</v>
      </c>
      <c r="G61" s="92"/>
      <c r="H61" s="91" t="e">
        <f>#REF!</f>
        <v>#REF!</v>
      </c>
      <c r="I61" s="91" t="e">
        <f>#REF!</f>
        <v>#REF!</v>
      </c>
      <c r="J61" s="91" t="e">
        <f t="shared" si="0"/>
        <v>#REF!</v>
      </c>
      <c r="K61" s="90" t="e">
        <f t="shared" si="3"/>
        <v>#REF!</v>
      </c>
    </row>
    <row r="62" spans="1:11" x14ac:dyDescent="0.2">
      <c r="A62" s="95">
        <v>2</v>
      </c>
      <c r="B62" s="94">
        <v>1</v>
      </c>
      <c r="C62" s="94">
        <v>2</v>
      </c>
      <c r="D62" s="94">
        <v>2</v>
      </c>
      <c r="E62" s="109" t="s">
        <v>394</v>
      </c>
      <c r="F62" s="128" t="s">
        <v>465</v>
      </c>
      <c r="G62" s="92"/>
      <c r="H62" s="91" t="e">
        <f>#REF!</f>
        <v>#REF!</v>
      </c>
      <c r="I62" s="91" t="e">
        <f>#REF!</f>
        <v>#REF!</v>
      </c>
      <c r="J62" s="91" t="e">
        <f t="shared" si="0"/>
        <v>#REF!</v>
      </c>
      <c r="K62" s="90" t="e">
        <f t="shared" si="3"/>
        <v>#REF!</v>
      </c>
    </row>
    <row r="63" spans="1:11" x14ac:dyDescent="0.2">
      <c r="A63" s="95">
        <v>2</v>
      </c>
      <c r="B63" s="94">
        <v>1</v>
      </c>
      <c r="C63" s="94">
        <v>2</v>
      </c>
      <c r="D63" s="94">
        <v>2</v>
      </c>
      <c r="E63" s="94">
        <v>10</v>
      </c>
      <c r="F63" s="93" t="s">
        <v>466</v>
      </c>
      <c r="G63" s="92"/>
      <c r="H63" s="91" t="e">
        <f>#REF!</f>
        <v>#REF!</v>
      </c>
      <c r="I63" s="91" t="e">
        <f>#REF!</f>
        <v>#REF!</v>
      </c>
      <c r="J63" s="91" t="e">
        <f t="shared" si="0"/>
        <v>#REF!</v>
      </c>
      <c r="K63" s="90" t="e">
        <f t="shared" si="3"/>
        <v>#REF!</v>
      </c>
    </row>
    <row r="64" spans="1:11" x14ac:dyDescent="0.2">
      <c r="A64" s="108">
        <v>2</v>
      </c>
      <c r="B64" s="107">
        <v>1</v>
      </c>
      <c r="C64" s="107">
        <v>3</v>
      </c>
      <c r="D64" s="107"/>
      <c r="E64" s="107"/>
      <c r="F64" s="126" t="s">
        <v>393</v>
      </c>
      <c r="G64" s="105">
        <f>+G65+G68</f>
        <v>0</v>
      </c>
      <c r="H64" s="105" t="e">
        <f>+H65+H68</f>
        <v>#REF!</v>
      </c>
      <c r="I64" s="105" t="e">
        <f>+I65+I68</f>
        <v>#REF!</v>
      </c>
      <c r="J64" s="105" t="e">
        <f t="shared" si="0"/>
        <v>#REF!</v>
      </c>
      <c r="K64" s="104"/>
    </row>
    <row r="65" spans="1:11" x14ac:dyDescent="0.2">
      <c r="A65" s="103">
        <v>2</v>
      </c>
      <c r="B65" s="100">
        <v>1</v>
      </c>
      <c r="C65" s="100">
        <v>3</v>
      </c>
      <c r="D65" s="100">
        <v>1</v>
      </c>
      <c r="E65" s="100"/>
      <c r="F65" s="123" t="s">
        <v>392</v>
      </c>
      <c r="G65" s="97">
        <f>SUM(G66:G67)</f>
        <v>0</v>
      </c>
      <c r="H65" s="97" t="e">
        <f>SUM(H66:H67)</f>
        <v>#REF!</v>
      </c>
      <c r="I65" s="97" t="e">
        <f>SUM(I66:I67)</f>
        <v>#REF!</v>
      </c>
      <c r="J65" s="97" t="e">
        <f t="shared" si="0"/>
        <v>#REF!</v>
      </c>
      <c r="K65" s="96"/>
    </row>
    <row r="66" spans="1:11" x14ac:dyDescent="0.2">
      <c r="A66" s="102">
        <v>2</v>
      </c>
      <c r="B66" s="94">
        <v>1</v>
      </c>
      <c r="C66" s="94">
        <v>3</v>
      </c>
      <c r="D66" s="94">
        <v>1</v>
      </c>
      <c r="E66" s="109" t="s">
        <v>78</v>
      </c>
      <c r="F66" s="125" t="s">
        <v>391</v>
      </c>
      <c r="G66" s="92"/>
      <c r="H66" s="91" t="e">
        <f>#REF!</f>
        <v>#REF!</v>
      </c>
      <c r="I66" s="91" t="e">
        <f>#REF!</f>
        <v>#REF!</v>
      </c>
      <c r="J66" s="91" t="e">
        <f t="shared" si="0"/>
        <v>#REF!</v>
      </c>
      <c r="K66" s="90" t="e">
        <f>J66/$J$25</f>
        <v>#REF!</v>
      </c>
    </row>
    <row r="67" spans="1:11" x14ac:dyDescent="0.2">
      <c r="A67" s="102">
        <v>2</v>
      </c>
      <c r="B67" s="94">
        <v>1</v>
      </c>
      <c r="C67" s="94">
        <v>3</v>
      </c>
      <c r="D67" s="94">
        <v>1</v>
      </c>
      <c r="E67" s="109" t="s">
        <v>77</v>
      </c>
      <c r="F67" s="125" t="s">
        <v>390</v>
      </c>
      <c r="G67" s="92"/>
      <c r="H67" s="91" t="e">
        <f>#REF!</f>
        <v>#REF!</v>
      </c>
      <c r="I67" s="91" t="e">
        <f>#REF!</f>
        <v>#REF!</v>
      </c>
      <c r="J67" s="91" t="e">
        <f t="shared" si="0"/>
        <v>#REF!</v>
      </c>
      <c r="K67" s="90" t="e">
        <f>J67/$J$25</f>
        <v>#REF!</v>
      </c>
    </row>
    <row r="68" spans="1:11" x14ac:dyDescent="0.2">
      <c r="A68" s="103">
        <v>2</v>
      </c>
      <c r="B68" s="100">
        <v>1</v>
      </c>
      <c r="C68" s="100">
        <v>3</v>
      </c>
      <c r="D68" s="100">
        <v>2</v>
      </c>
      <c r="E68" s="100"/>
      <c r="F68" s="123" t="s">
        <v>389</v>
      </c>
      <c r="G68" s="97">
        <f>SUM(G69:G70)</f>
        <v>0</v>
      </c>
      <c r="H68" s="97" t="e">
        <f>SUM(H69:H70)</f>
        <v>#REF!</v>
      </c>
      <c r="I68" s="97" t="e">
        <f>SUM(I69:I70)</f>
        <v>#REF!</v>
      </c>
      <c r="J68" s="97" t="e">
        <f t="shared" si="0"/>
        <v>#REF!</v>
      </c>
      <c r="K68" s="96"/>
    </row>
    <row r="69" spans="1:11" x14ac:dyDescent="0.2">
      <c r="A69" s="102">
        <v>2</v>
      </c>
      <c r="B69" s="94">
        <v>1</v>
      </c>
      <c r="C69" s="94">
        <v>3</v>
      </c>
      <c r="D69" s="94">
        <v>2</v>
      </c>
      <c r="E69" s="109" t="s">
        <v>78</v>
      </c>
      <c r="F69" s="125" t="s">
        <v>388</v>
      </c>
      <c r="G69" s="92"/>
      <c r="H69" s="91" t="e">
        <f>#REF!</f>
        <v>#REF!</v>
      </c>
      <c r="I69" s="91" t="e">
        <f>#REF!</f>
        <v>#REF!</v>
      </c>
      <c r="J69" s="91" t="e">
        <f t="shared" si="0"/>
        <v>#REF!</v>
      </c>
      <c r="K69" s="90" t="e">
        <f>J69/$J$25</f>
        <v>#REF!</v>
      </c>
    </row>
    <row r="70" spans="1:11" x14ac:dyDescent="0.2">
      <c r="A70" s="102">
        <v>2</v>
      </c>
      <c r="B70" s="94">
        <v>1</v>
      </c>
      <c r="C70" s="94">
        <v>3</v>
      </c>
      <c r="D70" s="94">
        <v>2</v>
      </c>
      <c r="E70" s="109" t="s">
        <v>77</v>
      </c>
      <c r="F70" s="125" t="s">
        <v>387</v>
      </c>
      <c r="G70" s="92"/>
      <c r="H70" s="91" t="e">
        <f>#REF!</f>
        <v>#REF!</v>
      </c>
      <c r="I70" s="91" t="e">
        <f>#REF!</f>
        <v>#REF!</v>
      </c>
      <c r="J70" s="91" t="e">
        <f t="shared" si="0"/>
        <v>#REF!</v>
      </c>
      <c r="K70" s="90" t="e">
        <f>J70/$J$25</f>
        <v>#REF!</v>
      </c>
    </row>
    <row r="71" spans="1:11" x14ac:dyDescent="0.2">
      <c r="A71" s="108">
        <v>2</v>
      </c>
      <c r="B71" s="107">
        <v>1</v>
      </c>
      <c r="C71" s="107">
        <v>4</v>
      </c>
      <c r="D71" s="107"/>
      <c r="E71" s="107"/>
      <c r="F71" s="126" t="s">
        <v>386</v>
      </c>
      <c r="G71" s="105">
        <f>+G72+G74</f>
        <v>0</v>
      </c>
      <c r="H71" s="105" t="e">
        <f>+H72+H74</f>
        <v>#REF!</v>
      </c>
      <c r="I71" s="105" t="e">
        <f>+I72+I74</f>
        <v>#REF!</v>
      </c>
      <c r="J71" s="105" t="e">
        <f t="shared" si="0"/>
        <v>#REF!</v>
      </c>
      <c r="K71" s="104"/>
    </row>
    <row r="72" spans="1:11" x14ac:dyDescent="0.2">
      <c r="A72" s="101">
        <v>2</v>
      </c>
      <c r="B72" s="100">
        <v>1</v>
      </c>
      <c r="C72" s="100">
        <v>4</v>
      </c>
      <c r="D72" s="100">
        <v>1</v>
      </c>
      <c r="E72" s="100"/>
      <c r="F72" s="129" t="s">
        <v>385</v>
      </c>
      <c r="G72" s="97">
        <f>SUM(G73)</f>
        <v>0</v>
      </c>
      <c r="H72" s="97" t="e">
        <f>SUM(H73)</f>
        <v>#REF!</v>
      </c>
      <c r="I72" s="97" t="e">
        <f>SUM(I73)</f>
        <v>#REF!</v>
      </c>
      <c r="J72" s="97" t="e">
        <f t="shared" si="0"/>
        <v>#REF!</v>
      </c>
      <c r="K72" s="96"/>
    </row>
    <row r="73" spans="1:11" x14ac:dyDescent="0.2">
      <c r="A73" s="95">
        <v>2</v>
      </c>
      <c r="B73" s="94">
        <v>1</v>
      </c>
      <c r="C73" s="94">
        <v>4</v>
      </c>
      <c r="D73" s="94">
        <v>1</v>
      </c>
      <c r="E73" s="109" t="s">
        <v>78</v>
      </c>
      <c r="F73" s="128" t="s">
        <v>385</v>
      </c>
      <c r="G73" s="91"/>
      <c r="H73" s="91" t="e">
        <f>#REF!</f>
        <v>#REF!</v>
      </c>
      <c r="I73" s="91" t="e">
        <f>#REF!</f>
        <v>#REF!</v>
      </c>
      <c r="J73" s="91" t="e">
        <f t="shared" si="0"/>
        <v>#REF!</v>
      </c>
      <c r="K73" s="90" t="e">
        <f>J73/$J$25</f>
        <v>#REF!</v>
      </c>
    </row>
    <row r="74" spans="1:11" x14ac:dyDescent="0.2">
      <c r="A74" s="101">
        <v>2</v>
      </c>
      <c r="B74" s="100">
        <v>1</v>
      </c>
      <c r="C74" s="100">
        <v>4</v>
      </c>
      <c r="D74" s="100">
        <v>2</v>
      </c>
      <c r="E74" s="100"/>
      <c r="F74" s="129" t="s">
        <v>384</v>
      </c>
      <c r="G74" s="97">
        <f>SUM(G75:G77)</f>
        <v>0</v>
      </c>
      <c r="H74" s="97" t="e">
        <f>SUM(H75:H77)</f>
        <v>#REF!</v>
      </c>
      <c r="I74" s="97" t="e">
        <f>SUM(I75:I77)</f>
        <v>#REF!</v>
      </c>
      <c r="J74" s="97" t="e">
        <f t="shared" si="0"/>
        <v>#REF!</v>
      </c>
      <c r="K74" s="96"/>
    </row>
    <row r="75" spans="1:11" x14ac:dyDescent="0.2">
      <c r="A75" s="95">
        <v>2</v>
      </c>
      <c r="B75" s="94">
        <v>1</v>
      </c>
      <c r="C75" s="94">
        <v>4</v>
      </c>
      <c r="D75" s="94">
        <v>2</v>
      </c>
      <c r="E75" s="109" t="s">
        <v>78</v>
      </c>
      <c r="F75" s="128" t="s">
        <v>383</v>
      </c>
      <c r="G75" s="92"/>
      <c r="H75" s="91" t="e">
        <f>#REF!</f>
        <v>#REF!</v>
      </c>
      <c r="I75" s="91" t="e">
        <f>#REF!</f>
        <v>#REF!</v>
      </c>
      <c r="J75" s="91" t="e">
        <f t="shared" si="0"/>
        <v>#REF!</v>
      </c>
      <c r="K75" s="90" t="e">
        <f>J75/$J$25</f>
        <v>#REF!</v>
      </c>
    </row>
    <row r="76" spans="1:11" x14ac:dyDescent="0.2">
      <c r="A76" s="95">
        <v>2</v>
      </c>
      <c r="B76" s="94">
        <v>1</v>
      </c>
      <c r="C76" s="94">
        <v>4</v>
      </c>
      <c r="D76" s="94">
        <v>2</v>
      </c>
      <c r="E76" s="109" t="s">
        <v>77</v>
      </c>
      <c r="F76" s="128" t="s">
        <v>382</v>
      </c>
      <c r="G76" s="92"/>
      <c r="H76" s="91" t="e">
        <f>#REF!</f>
        <v>#REF!</v>
      </c>
      <c r="I76" s="91" t="e">
        <f>#REF!</f>
        <v>#REF!</v>
      </c>
      <c r="J76" s="91" t="e">
        <f t="shared" si="0"/>
        <v>#REF!</v>
      </c>
      <c r="K76" s="90" t="e">
        <f>J76/$J$25</f>
        <v>#REF!</v>
      </c>
    </row>
    <row r="77" spans="1:11" x14ac:dyDescent="0.2">
      <c r="A77" s="95">
        <v>2</v>
      </c>
      <c r="B77" s="94">
        <v>1</v>
      </c>
      <c r="C77" s="94">
        <v>4</v>
      </c>
      <c r="D77" s="94">
        <v>2</v>
      </c>
      <c r="E77" s="109" t="s">
        <v>198</v>
      </c>
      <c r="F77" s="128" t="s">
        <v>381</v>
      </c>
      <c r="G77" s="92"/>
      <c r="H77" s="91" t="e">
        <f>#REF!</f>
        <v>#REF!</v>
      </c>
      <c r="I77" s="91" t="e">
        <f>#REF!</f>
        <v>#REF!</v>
      </c>
      <c r="J77" s="91" t="e">
        <f t="shared" si="0"/>
        <v>#REF!</v>
      </c>
      <c r="K77" s="90" t="e">
        <f>J77/$J$25</f>
        <v>#REF!</v>
      </c>
    </row>
    <row r="78" spans="1:11" x14ac:dyDescent="0.2">
      <c r="A78" s="108">
        <v>2</v>
      </c>
      <c r="B78" s="107">
        <v>1</v>
      </c>
      <c r="C78" s="107">
        <v>5</v>
      </c>
      <c r="D78" s="107"/>
      <c r="E78" s="107"/>
      <c r="F78" s="126" t="s">
        <v>380</v>
      </c>
      <c r="G78" s="105">
        <f>+G79+G81+G83+G85</f>
        <v>0</v>
      </c>
      <c r="H78" s="105" t="e">
        <f>+H79+H81+H83+H85</f>
        <v>#REF!</v>
      </c>
      <c r="I78" s="105" t="e">
        <f>+I79+I81+I83+I85</f>
        <v>#REF!</v>
      </c>
      <c r="J78" s="105" t="e">
        <f t="shared" si="0"/>
        <v>#REF!</v>
      </c>
      <c r="K78" s="104"/>
    </row>
    <row r="79" spans="1:11" x14ac:dyDescent="0.2">
      <c r="A79" s="101">
        <v>2</v>
      </c>
      <c r="B79" s="100">
        <v>1</v>
      </c>
      <c r="C79" s="100">
        <v>5</v>
      </c>
      <c r="D79" s="100">
        <v>1</v>
      </c>
      <c r="E79" s="100"/>
      <c r="F79" s="129" t="s">
        <v>379</v>
      </c>
      <c r="G79" s="97">
        <f>SUM(G80)</f>
        <v>0</v>
      </c>
      <c r="H79" s="97" t="e">
        <f>SUM(H80)</f>
        <v>#REF!</v>
      </c>
      <c r="I79" s="97" t="e">
        <f>SUM(I80)</f>
        <v>#REF!</v>
      </c>
      <c r="J79" s="97" t="e">
        <f t="shared" si="0"/>
        <v>#REF!</v>
      </c>
      <c r="K79" s="96"/>
    </row>
    <row r="80" spans="1:11" x14ac:dyDescent="0.2">
      <c r="A80" s="95">
        <v>2</v>
      </c>
      <c r="B80" s="94">
        <v>1</v>
      </c>
      <c r="C80" s="94">
        <v>5</v>
      </c>
      <c r="D80" s="94">
        <v>1</v>
      </c>
      <c r="E80" s="109" t="s">
        <v>78</v>
      </c>
      <c r="F80" s="128" t="s">
        <v>379</v>
      </c>
      <c r="G80" s="92"/>
      <c r="H80" s="91" t="e">
        <f>#REF!</f>
        <v>#REF!</v>
      </c>
      <c r="I80" s="91" t="e">
        <f>#REF!</f>
        <v>#REF!</v>
      </c>
      <c r="J80" s="91" t="e">
        <f t="shared" si="0"/>
        <v>#REF!</v>
      </c>
      <c r="K80" s="90" t="e">
        <f>J80/$J$25</f>
        <v>#REF!</v>
      </c>
    </row>
    <row r="81" spans="1:11" x14ac:dyDescent="0.2">
      <c r="A81" s="101">
        <v>2</v>
      </c>
      <c r="B81" s="100">
        <v>1</v>
      </c>
      <c r="C81" s="100">
        <v>5</v>
      </c>
      <c r="D81" s="100">
        <v>2</v>
      </c>
      <c r="E81" s="100"/>
      <c r="F81" s="129" t="s">
        <v>378</v>
      </c>
      <c r="G81" s="97">
        <f>SUM(G82)</f>
        <v>0</v>
      </c>
      <c r="H81" s="97" t="e">
        <f>SUM(H82)</f>
        <v>#REF!</v>
      </c>
      <c r="I81" s="97" t="e">
        <f>SUM(I82)</f>
        <v>#REF!</v>
      </c>
      <c r="J81" s="97" t="e">
        <f t="shared" si="0"/>
        <v>#REF!</v>
      </c>
      <c r="K81" s="96"/>
    </row>
    <row r="82" spans="1:11" x14ac:dyDescent="0.2">
      <c r="A82" s="95">
        <v>2</v>
      </c>
      <c r="B82" s="94">
        <v>1</v>
      </c>
      <c r="C82" s="94">
        <v>5</v>
      </c>
      <c r="D82" s="94">
        <v>2</v>
      </c>
      <c r="E82" s="109" t="s">
        <v>78</v>
      </c>
      <c r="F82" s="128" t="s">
        <v>378</v>
      </c>
      <c r="G82" s="92"/>
      <c r="H82" s="91" t="e">
        <f>#REF!</f>
        <v>#REF!</v>
      </c>
      <c r="I82" s="91" t="e">
        <f>#REF!</f>
        <v>#REF!</v>
      </c>
      <c r="J82" s="91" t="e">
        <f t="shared" si="0"/>
        <v>#REF!</v>
      </c>
      <c r="K82" s="90" t="e">
        <f>J82/$J$25</f>
        <v>#REF!</v>
      </c>
    </row>
    <row r="83" spans="1:11" x14ac:dyDescent="0.2">
      <c r="A83" s="101">
        <v>2</v>
      </c>
      <c r="B83" s="100">
        <v>1</v>
      </c>
      <c r="C83" s="100">
        <v>5</v>
      </c>
      <c r="D83" s="100">
        <v>3</v>
      </c>
      <c r="E83" s="100"/>
      <c r="F83" s="129" t="s">
        <v>377</v>
      </c>
      <c r="G83" s="97">
        <f>SUM(G84)</f>
        <v>0</v>
      </c>
      <c r="H83" s="97" t="e">
        <f>SUM(H84)</f>
        <v>#REF!</v>
      </c>
      <c r="I83" s="97" t="e">
        <f>SUM(I84)</f>
        <v>#REF!</v>
      </c>
      <c r="J83" s="97" t="e">
        <f t="shared" si="0"/>
        <v>#REF!</v>
      </c>
      <c r="K83" s="96"/>
    </row>
    <row r="84" spans="1:11" x14ac:dyDescent="0.2">
      <c r="A84" s="95">
        <v>2</v>
      </c>
      <c r="B84" s="94">
        <v>1</v>
      </c>
      <c r="C84" s="94">
        <v>5</v>
      </c>
      <c r="D84" s="94">
        <v>3</v>
      </c>
      <c r="E84" s="109" t="s">
        <v>78</v>
      </c>
      <c r="F84" s="128" t="s">
        <v>377</v>
      </c>
      <c r="G84" s="92"/>
      <c r="H84" s="91" t="e">
        <f>#REF!</f>
        <v>#REF!</v>
      </c>
      <c r="I84" s="91" t="e">
        <f>#REF!</f>
        <v>#REF!</v>
      </c>
      <c r="J84" s="91" t="e">
        <f t="shared" si="0"/>
        <v>#REF!</v>
      </c>
      <c r="K84" s="90" t="e">
        <f>J84/$J$25</f>
        <v>#REF!</v>
      </c>
    </row>
    <row r="85" spans="1:11" x14ac:dyDescent="0.2">
      <c r="A85" s="101">
        <v>2</v>
      </c>
      <c r="B85" s="100">
        <v>1</v>
      </c>
      <c r="C85" s="100">
        <v>5</v>
      </c>
      <c r="D85" s="100">
        <v>4</v>
      </c>
      <c r="E85" s="100"/>
      <c r="F85" s="129" t="s">
        <v>376</v>
      </c>
      <c r="G85" s="97">
        <f>SUM(G86)</f>
        <v>0</v>
      </c>
      <c r="H85" s="97" t="e">
        <f>SUM(H86)</f>
        <v>#REF!</v>
      </c>
      <c r="I85" s="97" t="e">
        <f>SUM(I86)</f>
        <v>#REF!</v>
      </c>
      <c r="J85" s="97" t="e">
        <f t="shared" si="0"/>
        <v>#REF!</v>
      </c>
      <c r="K85" s="96"/>
    </row>
    <row r="86" spans="1:11" x14ac:dyDescent="0.2">
      <c r="A86" s="95">
        <v>2</v>
      </c>
      <c r="B86" s="94">
        <v>1</v>
      </c>
      <c r="C86" s="94">
        <v>5</v>
      </c>
      <c r="D86" s="94">
        <v>4</v>
      </c>
      <c r="E86" s="109" t="s">
        <v>78</v>
      </c>
      <c r="F86" s="128" t="s">
        <v>376</v>
      </c>
      <c r="G86" s="92"/>
      <c r="H86" s="91" t="e">
        <f>#REF!</f>
        <v>#REF!</v>
      </c>
      <c r="I86" s="91" t="e">
        <f>#REF!</f>
        <v>#REF!</v>
      </c>
      <c r="J86" s="91" t="e">
        <f t="shared" si="0"/>
        <v>#REF!</v>
      </c>
      <c r="K86" s="90" t="e">
        <f>J86/$J$25</f>
        <v>#REF!</v>
      </c>
    </row>
    <row r="87" spans="1:11" x14ac:dyDescent="0.2">
      <c r="A87" s="108">
        <v>2</v>
      </c>
      <c r="B87" s="127">
        <v>2</v>
      </c>
      <c r="C87" s="107"/>
      <c r="D87" s="107"/>
      <c r="E87" s="107"/>
      <c r="F87" s="126" t="s">
        <v>375</v>
      </c>
      <c r="G87" s="105">
        <f>G88+G106+G111+G116+G125+G148+G157+G179+G208</f>
        <v>77689.06</v>
      </c>
      <c r="H87" s="105" t="e">
        <f>H88+H106+H111+H116+H125+H148+H157+H179+H208</f>
        <v>#REF!</v>
      </c>
      <c r="I87" s="105">
        <f>I88+I106+I111+I116+I125+I148+I157+I179+I208</f>
        <v>0</v>
      </c>
      <c r="J87" s="105" t="e">
        <f t="shared" si="0"/>
        <v>#REF!</v>
      </c>
      <c r="K87" s="104" t="e">
        <f>J87/$J$25</f>
        <v>#REF!</v>
      </c>
    </row>
    <row r="88" spans="1:11" x14ac:dyDescent="0.2">
      <c r="A88" s="108">
        <v>2</v>
      </c>
      <c r="B88" s="107">
        <v>2</v>
      </c>
      <c r="C88" s="107">
        <v>1</v>
      </c>
      <c r="D88" s="107"/>
      <c r="E88" s="107"/>
      <c r="F88" s="126" t="s">
        <v>374</v>
      </c>
      <c r="G88" s="105">
        <f>+G89+G91+G93+G95+G97+G99+G102+G104</f>
        <v>19269.3</v>
      </c>
      <c r="H88" s="105" t="e">
        <f>+H89+H91+H93+H95+H97+H99+H102+H104</f>
        <v>#REF!</v>
      </c>
      <c r="I88" s="105">
        <f>+I89+I91+I93+I95+I97+I99+I102+I104</f>
        <v>0</v>
      </c>
      <c r="J88" s="105" t="e">
        <f t="shared" ref="J88:J153" si="4">SUM(G88:I88)</f>
        <v>#REF!</v>
      </c>
      <c r="K88" s="104"/>
    </row>
    <row r="89" spans="1:11" x14ac:dyDescent="0.2">
      <c r="A89" s="103">
        <v>2</v>
      </c>
      <c r="B89" s="100">
        <v>2</v>
      </c>
      <c r="C89" s="100">
        <v>1</v>
      </c>
      <c r="D89" s="100">
        <v>1</v>
      </c>
      <c r="E89" s="100"/>
      <c r="F89" s="123" t="s">
        <v>373</v>
      </c>
      <c r="G89" s="97">
        <f>SUM(G90)</f>
        <v>0</v>
      </c>
      <c r="H89" s="97" t="e">
        <f>SUM(H90)</f>
        <v>#REF!</v>
      </c>
      <c r="I89" s="97">
        <f>SUM(I90)</f>
        <v>0</v>
      </c>
      <c r="J89" s="97" t="e">
        <f t="shared" si="4"/>
        <v>#REF!</v>
      </c>
      <c r="K89" s="96"/>
    </row>
    <row r="90" spans="1:11" x14ac:dyDescent="0.2">
      <c r="A90" s="102">
        <v>2</v>
      </c>
      <c r="B90" s="94">
        <v>2</v>
      </c>
      <c r="C90" s="94">
        <v>1</v>
      </c>
      <c r="D90" s="94">
        <v>1</v>
      </c>
      <c r="E90" s="109" t="s">
        <v>78</v>
      </c>
      <c r="F90" s="125" t="s">
        <v>373</v>
      </c>
      <c r="G90" s="91">
        <f>'CONSOLIDADO FR'!K19</f>
        <v>0</v>
      </c>
      <c r="H90" s="91" t="e">
        <f>#REF!</f>
        <v>#REF!</v>
      </c>
      <c r="I90" s="91"/>
      <c r="J90" s="91" t="e">
        <f t="shared" si="4"/>
        <v>#REF!</v>
      </c>
      <c r="K90" s="90" t="e">
        <f>J90/$J$25</f>
        <v>#REF!</v>
      </c>
    </row>
    <row r="91" spans="1:11" x14ac:dyDescent="0.2">
      <c r="A91" s="103">
        <v>2</v>
      </c>
      <c r="B91" s="100">
        <v>2</v>
      </c>
      <c r="C91" s="100">
        <v>1</v>
      </c>
      <c r="D91" s="100">
        <v>2</v>
      </c>
      <c r="E91" s="100"/>
      <c r="F91" s="123" t="s">
        <v>372</v>
      </c>
      <c r="G91" s="97">
        <f>SUM(G92)</f>
        <v>0</v>
      </c>
      <c r="H91" s="97" t="e">
        <f>SUM(H92)</f>
        <v>#REF!</v>
      </c>
      <c r="I91" s="97">
        <f>SUM(I92)</f>
        <v>0</v>
      </c>
      <c r="J91" s="97" t="e">
        <f t="shared" si="4"/>
        <v>#REF!</v>
      </c>
      <c r="K91" s="96"/>
    </row>
    <row r="92" spans="1:11" x14ac:dyDescent="0.2">
      <c r="A92" s="102">
        <v>2</v>
      </c>
      <c r="B92" s="94">
        <v>2</v>
      </c>
      <c r="C92" s="94">
        <v>1</v>
      </c>
      <c r="D92" s="94">
        <v>2</v>
      </c>
      <c r="E92" s="109" t="s">
        <v>78</v>
      </c>
      <c r="F92" s="125" t="s">
        <v>372</v>
      </c>
      <c r="G92" s="91">
        <f>'CONSOLIDADO FR'!K21</f>
        <v>0</v>
      </c>
      <c r="H92" s="91" t="e">
        <f>#REF!</f>
        <v>#REF!</v>
      </c>
      <c r="I92" s="91"/>
      <c r="J92" s="91" t="e">
        <f t="shared" si="4"/>
        <v>#REF!</v>
      </c>
      <c r="K92" s="90" t="e">
        <f>J92/$J$25</f>
        <v>#REF!</v>
      </c>
    </row>
    <row r="93" spans="1:11" x14ac:dyDescent="0.2">
      <c r="A93" s="103">
        <v>2</v>
      </c>
      <c r="B93" s="100">
        <v>2</v>
      </c>
      <c r="C93" s="100">
        <v>1</v>
      </c>
      <c r="D93" s="100">
        <v>3</v>
      </c>
      <c r="E93" s="100"/>
      <c r="F93" s="123" t="s">
        <v>144</v>
      </c>
      <c r="G93" s="97">
        <f>SUM(G94)</f>
        <v>19269.3</v>
      </c>
      <c r="H93" s="97" t="e">
        <f>SUM(H94)</f>
        <v>#REF!</v>
      </c>
      <c r="I93" s="97">
        <f>SUM(I94)</f>
        <v>0</v>
      </c>
      <c r="J93" s="97" t="e">
        <f t="shared" si="4"/>
        <v>#REF!</v>
      </c>
      <c r="K93" s="96"/>
    </row>
    <row r="94" spans="1:11" x14ac:dyDescent="0.2">
      <c r="A94" s="102">
        <v>2</v>
      </c>
      <c r="B94" s="94">
        <v>2</v>
      </c>
      <c r="C94" s="94">
        <v>1</v>
      </c>
      <c r="D94" s="94">
        <v>3</v>
      </c>
      <c r="E94" s="109" t="s">
        <v>78</v>
      </c>
      <c r="F94" s="125" t="s">
        <v>144</v>
      </c>
      <c r="G94" s="91">
        <f>'CONSOLIDADO FR'!K23</f>
        <v>19269.3</v>
      </c>
      <c r="H94" s="91" t="e">
        <f>#REF!</f>
        <v>#REF!</v>
      </c>
      <c r="I94" s="91"/>
      <c r="J94" s="91" t="e">
        <f t="shared" si="4"/>
        <v>#REF!</v>
      </c>
      <c r="K94" s="90" t="e">
        <f>J94/$J$25</f>
        <v>#REF!</v>
      </c>
    </row>
    <row r="95" spans="1:11" x14ac:dyDescent="0.2">
      <c r="A95" s="103">
        <v>2</v>
      </c>
      <c r="B95" s="100">
        <v>2</v>
      </c>
      <c r="C95" s="100">
        <v>1</v>
      </c>
      <c r="D95" s="100">
        <v>4</v>
      </c>
      <c r="E95" s="100"/>
      <c r="F95" s="123" t="s">
        <v>143</v>
      </c>
      <c r="G95" s="97">
        <f>SUM(G96)</f>
        <v>0</v>
      </c>
      <c r="H95" s="97" t="e">
        <f>SUM(H96)</f>
        <v>#REF!</v>
      </c>
      <c r="I95" s="97">
        <f>SUM(I96)</f>
        <v>0</v>
      </c>
      <c r="J95" s="97" t="e">
        <f t="shared" si="4"/>
        <v>#REF!</v>
      </c>
      <c r="K95" s="96"/>
    </row>
    <row r="96" spans="1:11" x14ac:dyDescent="0.2">
      <c r="A96" s="102">
        <v>2</v>
      </c>
      <c r="B96" s="94">
        <v>2</v>
      </c>
      <c r="C96" s="94">
        <v>1</v>
      </c>
      <c r="D96" s="94">
        <v>4</v>
      </c>
      <c r="E96" s="109" t="s">
        <v>78</v>
      </c>
      <c r="F96" s="125" t="s">
        <v>143</v>
      </c>
      <c r="G96" s="91">
        <f>'CONSOLIDADO FR'!K25</f>
        <v>0</v>
      </c>
      <c r="H96" s="91" t="e">
        <f>#REF!</f>
        <v>#REF!</v>
      </c>
      <c r="I96" s="91"/>
      <c r="J96" s="91" t="e">
        <f t="shared" si="4"/>
        <v>#REF!</v>
      </c>
      <c r="K96" s="90" t="e">
        <f>J96/$J$25</f>
        <v>#REF!</v>
      </c>
    </row>
    <row r="97" spans="1:11" x14ac:dyDescent="0.2">
      <c r="A97" s="103">
        <v>2</v>
      </c>
      <c r="B97" s="100">
        <v>2</v>
      </c>
      <c r="C97" s="100">
        <v>1</v>
      </c>
      <c r="D97" s="100">
        <v>5</v>
      </c>
      <c r="E97" s="100"/>
      <c r="F97" s="123" t="s">
        <v>371</v>
      </c>
      <c r="G97" s="97">
        <f>SUM(G98)</f>
        <v>0</v>
      </c>
      <c r="H97" s="97" t="e">
        <f>SUM(H98)</f>
        <v>#REF!</v>
      </c>
      <c r="I97" s="97">
        <f>SUM(I98)</f>
        <v>0</v>
      </c>
      <c r="J97" s="97" t="e">
        <f t="shared" si="4"/>
        <v>#REF!</v>
      </c>
      <c r="K97" s="96"/>
    </row>
    <row r="98" spans="1:11" x14ac:dyDescent="0.2">
      <c r="A98" s="102">
        <v>2</v>
      </c>
      <c r="B98" s="94">
        <v>2</v>
      </c>
      <c r="C98" s="94">
        <v>1</v>
      </c>
      <c r="D98" s="94">
        <v>5</v>
      </c>
      <c r="E98" s="109" t="s">
        <v>78</v>
      </c>
      <c r="F98" s="125" t="s">
        <v>371</v>
      </c>
      <c r="G98" s="91">
        <f>'CONSOLIDADO FR'!K27</f>
        <v>0</v>
      </c>
      <c r="H98" s="91" t="e">
        <f>#REF!</f>
        <v>#REF!</v>
      </c>
      <c r="I98" s="91"/>
      <c r="J98" s="91" t="e">
        <f t="shared" si="4"/>
        <v>#REF!</v>
      </c>
      <c r="K98" s="90" t="e">
        <f>J98/$J$25</f>
        <v>#REF!</v>
      </c>
    </row>
    <row r="99" spans="1:11" x14ac:dyDescent="0.2">
      <c r="A99" s="103">
        <v>2</v>
      </c>
      <c r="B99" s="100">
        <v>2</v>
      </c>
      <c r="C99" s="100">
        <v>1</v>
      </c>
      <c r="D99" s="100">
        <v>6</v>
      </c>
      <c r="E99" s="100"/>
      <c r="F99" s="123" t="s">
        <v>141</v>
      </c>
      <c r="G99" s="97">
        <f>SUM(G100:G101)</f>
        <v>0</v>
      </c>
      <c r="H99" s="97" t="e">
        <f>SUM(H100:H101)</f>
        <v>#REF!</v>
      </c>
      <c r="I99" s="97">
        <f>SUM(I100:I101)</f>
        <v>0</v>
      </c>
      <c r="J99" s="97" t="e">
        <f t="shared" si="4"/>
        <v>#REF!</v>
      </c>
      <c r="K99" s="96"/>
    </row>
    <row r="100" spans="1:11" x14ac:dyDescent="0.2">
      <c r="A100" s="102">
        <v>2</v>
      </c>
      <c r="B100" s="94">
        <v>2</v>
      </c>
      <c r="C100" s="94">
        <v>1</v>
      </c>
      <c r="D100" s="94">
        <v>6</v>
      </c>
      <c r="E100" s="109" t="s">
        <v>78</v>
      </c>
      <c r="F100" s="125" t="s">
        <v>140</v>
      </c>
      <c r="G100" s="91">
        <f>'CONSOLIDADO FR'!K29</f>
        <v>0</v>
      </c>
      <c r="H100" s="91" t="e">
        <f>#REF!</f>
        <v>#REF!</v>
      </c>
      <c r="I100" s="91"/>
      <c r="J100" s="91" t="e">
        <f t="shared" si="4"/>
        <v>#REF!</v>
      </c>
      <c r="K100" s="90" t="e">
        <f>J100/$J$25</f>
        <v>#REF!</v>
      </c>
    </row>
    <row r="101" spans="1:11" x14ac:dyDescent="0.2">
      <c r="A101" s="102">
        <v>2</v>
      </c>
      <c r="B101" s="94">
        <v>2</v>
      </c>
      <c r="C101" s="94">
        <v>1</v>
      </c>
      <c r="D101" s="94">
        <v>6</v>
      </c>
      <c r="E101" s="109" t="s">
        <v>77</v>
      </c>
      <c r="F101" s="125" t="s">
        <v>370</v>
      </c>
      <c r="G101" s="91"/>
      <c r="H101" s="91" t="e">
        <f>#REF!</f>
        <v>#REF!</v>
      </c>
      <c r="I101" s="91"/>
      <c r="J101" s="91" t="e">
        <f t="shared" si="4"/>
        <v>#REF!</v>
      </c>
      <c r="K101" s="90" t="e">
        <f>J101/$J$25</f>
        <v>#REF!</v>
      </c>
    </row>
    <row r="102" spans="1:11" x14ac:dyDescent="0.2">
      <c r="A102" s="103">
        <v>2</v>
      </c>
      <c r="B102" s="100">
        <v>2</v>
      </c>
      <c r="C102" s="100">
        <v>1</v>
      </c>
      <c r="D102" s="100">
        <v>7</v>
      </c>
      <c r="E102" s="100"/>
      <c r="F102" s="123" t="s">
        <v>139</v>
      </c>
      <c r="G102" s="97">
        <f>SUM(G103)</f>
        <v>0</v>
      </c>
      <c r="H102" s="97" t="e">
        <f>SUM(H103)</f>
        <v>#REF!</v>
      </c>
      <c r="I102" s="97">
        <f>SUM(I103)</f>
        <v>0</v>
      </c>
      <c r="J102" s="97" t="e">
        <f t="shared" si="4"/>
        <v>#REF!</v>
      </c>
      <c r="K102" s="96"/>
    </row>
    <row r="103" spans="1:11" x14ac:dyDescent="0.2">
      <c r="A103" s="102">
        <v>2</v>
      </c>
      <c r="B103" s="94">
        <v>2</v>
      </c>
      <c r="C103" s="94">
        <v>1</v>
      </c>
      <c r="D103" s="94">
        <v>7</v>
      </c>
      <c r="E103" s="109" t="s">
        <v>78</v>
      </c>
      <c r="F103" s="125" t="s">
        <v>139</v>
      </c>
      <c r="G103" s="91">
        <f>'CONSOLIDADO FR'!K31</f>
        <v>0</v>
      </c>
      <c r="H103" s="91" t="e">
        <f>#REF!</f>
        <v>#REF!</v>
      </c>
      <c r="I103" s="91"/>
      <c r="J103" s="91" t="e">
        <f t="shared" si="4"/>
        <v>#REF!</v>
      </c>
      <c r="K103" s="90" t="e">
        <f>J103/$J$25</f>
        <v>#REF!</v>
      </c>
    </row>
    <row r="104" spans="1:11" x14ac:dyDescent="0.2">
      <c r="A104" s="103">
        <v>2</v>
      </c>
      <c r="B104" s="100">
        <v>2</v>
      </c>
      <c r="C104" s="100">
        <v>1</v>
      </c>
      <c r="D104" s="100">
        <v>8</v>
      </c>
      <c r="E104" s="100"/>
      <c r="F104" s="123" t="s">
        <v>138</v>
      </c>
      <c r="G104" s="97">
        <f>SUM(G105)</f>
        <v>0</v>
      </c>
      <c r="H104" s="97" t="e">
        <f>SUM(H105)</f>
        <v>#REF!</v>
      </c>
      <c r="I104" s="97">
        <f>SUM(I105)</f>
        <v>0</v>
      </c>
      <c r="J104" s="97" t="e">
        <f t="shared" si="4"/>
        <v>#REF!</v>
      </c>
      <c r="K104" s="96"/>
    </row>
    <row r="105" spans="1:11" x14ac:dyDescent="0.2">
      <c r="A105" s="102">
        <v>2</v>
      </c>
      <c r="B105" s="94">
        <v>2</v>
      </c>
      <c r="C105" s="94">
        <v>1</v>
      </c>
      <c r="D105" s="94">
        <v>8</v>
      </c>
      <c r="E105" s="109" t="s">
        <v>78</v>
      </c>
      <c r="F105" s="125" t="s">
        <v>138</v>
      </c>
      <c r="G105" s="91">
        <f>'CONSOLIDADO FR'!K33</f>
        <v>0</v>
      </c>
      <c r="H105" s="91" t="e">
        <f>#REF!</f>
        <v>#REF!</v>
      </c>
      <c r="I105" s="91"/>
      <c r="J105" s="91" t="e">
        <f t="shared" si="4"/>
        <v>#REF!</v>
      </c>
      <c r="K105" s="90" t="e">
        <f>J105/$J$25</f>
        <v>#REF!</v>
      </c>
    </row>
    <row r="106" spans="1:11" x14ac:dyDescent="0.2">
      <c r="A106" s="108">
        <v>2</v>
      </c>
      <c r="B106" s="107">
        <v>2</v>
      </c>
      <c r="C106" s="107">
        <v>2</v>
      </c>
      <c r="D106" s="107"/>
      <c r="E106" s="107"/>
      <c r="F106" s="126" t="s">
        <v>369</v>
      </c>
      <c r="G106" s="105">
        <f>+G107+G109</f>
        <v>0</v>
      </c>
      <c r="H106" s="105" t="e">
        <f>+H107+H109</f>
        <v>#REF!</v>
      </c>
      <c r="I106" s="105">
        <f>+I107+I109</f>
        <v>0</v>
      </c>
      <c r="J106" s="105" t="e">
        <f t="shared" si="4"/>
        <v>#REF!</v>
      </c>
      <c r="K106" s="104"/>
    </row>
    <row r="107" spans="1:11" x14ac:dyDescent="0.2">
      <c r="A107" s="103">
        <v>2</v>
      </c>
      <c r="B107" s="100">
        <v>2</v>
      </c>
      <c r="C107" s="100">
        <v>2</v>
      </c>
      <c r="D107" s="100">
        <v>1</v>
      </c>
      <c r="E107" s="100"/>
      <c r="F107" s="123" t="s">
        <v>368</v>
      </c>
      <c r="G107" s="97">
        <f>SUM(G108)</f>
        <v>0</v>
      </c>
      <c r="H107" s="97" t="e">
        <f>SUM(H108)</f>
        <v>#REF!</v>
      </c>
      <c r="I107" s="97">
        <f>SUM(I108)</f>
        <v>0</v>
      </c>
      <c r="J107" s="97" t="e">
        <f t="shared" si="4"/>
        <v>#REF!</v>
      </c>
      <c r="K107" s="96"/>
    </row>
    <row r="108" spans="1:11" x14ac:dyDescent="0.2">
      <c r="A108" s="102">
        <v>2</v>
      </c>
      <c r="B108" s="94">
        <v>2</v>
      </c>
      <c r="C108" s="94">
        <v>2</v>
      </c>
      <c r="D108" s="94">
        <v>1</v>
      </c>
      <c r="E108" s="109" t="s">
        <v>78</v>
      </c>
      <c r="F108" s="125" t="s">
        <v>368</v>
      </c>
      <c r="G108" s="91">
        <f>'CONSOLIDADO FR'!K36</f>
        <v>0</v>
      </c>
      <c r="H108" s="91" t="e">
        <f>#REF!</f>
        <v>#REF!</v>
      </c>
      <c r="I108" s="91"/>
      <c r="J108" s="91" t="e">
        <f t="shared" si="4"/>
        <v>#REF!</v>
      </c>
      <c r="K108" s="90" t="e">
        <f>J108/$J$25</f>
        <v>#REF!</v>
      </c>
    </row>
    <row r="109" spans="1:11" x14ac:dyDescent="0.2">
      <c r="A109" s="103">
        <v>2</v>
      </c>
      <c r="B109" s="100">
        <v>2</v>
      </c>
      <c r="C109" s="100">
        <v>2</v>
      </c>
      <c r="D109" s="100">
        <v>2</v>
      </c>
      <c r="E109" s="100"/>
      <c r="F109" s="123" t="s">
        <v>367</v>
      </c>
      <c r="G109" s="97">
        <f>SUM(G110)</f>
        <v>0</v>
      </c>
      <c r="H109" s="97" t="e">
        <f>SUM(H110)</f>
        <v>#REF!</v>
      </c>
      <c r="I109" s="97">
        <f>SUM(I110)</f>
        <v>0</v>
      </c>
      <c r="J109" s="97" t="e">
        <f t="shared" si="4"/>
        <v>#REF!</v>
      </c>
      <c r="K109" s="96"/>
    </row>
    <row r="110" spans="1:11" x14ac:dyDescent="0.2">
      <c r="A110" s="102">
        <v>2</v>
      </c>
      <c r="B110" s="94">
        <v>2</v>
      </c>
      <c r="C110" s="94">
        <v>2</v>
      </c>
      <c r="D110" s="94">
        <v>2</v>
      </c>
      <c r="E110" s="109" t="s">
        <v>78</v>
      </c>
      <c r="F110" s="125" t="s">
        <v>367</v>
      </c>
      <c r="G110" s="91">
        <f>'CONSOLIDADO FR'!K38</f>
        <v>0</v>
      </c>
      <c r="H110" s="91" t="e">
        <f>#REF!</f>
        <v>#REF!</v>
      </c>
      <c r="I110" s="91"/>
      <c r="J110" s="91" t="e">
        <f t="shared" si="4"/>
        <v>#REF!</v>
      </c>
      <c r="K110" s="90" t="e">
        <f>J110/$J$25</f>
        <v>#REF!</v>
      </c>
    </row>
    <row r="111" spans="1:11" x14ac:dyDescent="0.2">
      <c r="A111" s="108">
        <v>2</v>
      </c>
      <c r="B111" s="107">
        <v>2</v>
      </c>
      <c r="C111" s="107">
        <v>3</v>
      </c>
      <c r="D111" s="107"/>
      <c r="E111" s="107"/>
      <c r="F111" s="126" t="s">
        <v>366</v>
      </c>
      <c r="G111" s="105">
        <f>+G112+G114</f>
        <v>56700</v>
      </c>
      <c r="H111" s="105" t="e">
        <f>+H112+H114</f>
        <v>#REF!</v>
      </c>
      <c r="I111" s="105">
        <f>+I112+I114</f>
        <v>0</v>
      </c>
      <c r="J111" s="105" t="e">
        <f t="shared" si="4"/>
        <v>#REF!</v>
      </c>
      <c r="K111" s="104"/>
    </row>
    <row r="112" spans="1:11" x14ac:dyDescent="0.2">
      <c r="A112" s="103">
        <v>2</v>
      </c>
      <c r="B112" s="100">
        <v>2</v>
      </c>
      <c r="C112" s="100">
        <v>3</v>
      </c>
      <c r="D112" s="100">
        <v>1</v>
      </c>
      <c r="E112" s="100"/>
      <c r="F112" s="123" t="s">
        <v>365</v>
      </c>
      <c r="G112" s="97">
        <f>SUM(G113)</f>
        <v>56700</v>
      </c>
      <c r="H112" s="97" t="e">
        <f>SUM(H113)</f>
        <v>#REF!</v>
      </c>
      <c r="I112" s="97">
        <f>SUM(I113)</f>
        <v>0</v>
      </c>
      <c r="J112" s="97" t="e">
        <f t="shared" si="4"/>
        <v>#REF!</v>
      </c>
      <c r="K112" s="96"/>
    </row>
    <row r="113" spans="1:11" x14ac:dyDescent="0.2">
      <c r="A113" s="102">
        <v>2</v>
      </c>
      <c r="B113" s="94">
        <v>2</v>
      </c>
      <c r="C113" s="94">
        <v>3</v>
      </c>
      <c r="D113" s="94">
        <v>1</v>
      </c>
      <c r="E113" s="109" t="s">
        <v>78</v>
      </c>
      <c r="F113" s="125" t="s">
        <v>365</v>
      </c>
      <c r="G113" s="91">
        <f>'CONSOLIDADO FR'!K41</f>
        <v>56700</v>
      </c>
      <c r="H113" s="91" t="e">
        <f>#REF!</f>
        <v>#REF!</v>
      </c>
      <c r="I113" s="91"/>
      <c r="J113" s="91" t="e">
        <f t="shared" si="4"/>
        <v>#REF!</v>
      </c>
      <c r="K113" s="90" t="e">
        <f>J113/$J$25</f>
        <v>#REF!</v>
      </c>
    </row>
    <row r="114" spans="1:11" x14ac:dyDescent="0.2">
      <c r="A114" s="103">
        <v>2</v>
      </c>
      <c r="B114" s="100">
        <v>2</v>
      </c>
      <c r="C114" s="100">
        <v>3</v>
      </c>
      <c r="D114" s="100">
        <v>2</v>
      </c>
      <c r="E114" s="100"/>
      <c r="F114" s="123" t="s">
        <v>132</v>
      </c>
      <c r="G114" s="97">
        <f>SUM(G115)</f>
        <v>0</v>
      </c>
      <c r="H114" s="97" t="e">
        <f>SUM(H115)</f>
        <v>#REF!</v>
      </c>
      <c r="I114" s="97">
        <f>SUM(I115)</f>
        <v>0</v>
      </c>
      <c r="J114" s="97" t="e">
        <f t="shared" si="4"/>
        <v>#REF!</v>
      </c>
      <c r="K114" s="96"/>
    </row>
    <row r="115" spans="1:11" x14ac:dyDescent="0.2">
      <c r="A115" s="102">
        <v>2</v>
      </c>
      <c r="B115" s="94">
        <v>2</v>
      </c>
      <c r="C115" s="94">
        <v>3</v>
      </c>
      <c r="D115" s="94">
        <v>2</v>
      </c>
      <c r="E115" s="109" t="s">
        <v>78</v>
      </c>
      <c r="F115" s="125" t="s">
        <v>132</v>
      </c>
      <c r="G115" s="91">
        <f>'CONSOLIDADO FR'!K43</f>
        <v>0</v>
      </c>
      <c r="H115" s="91" t="e">
        <f>#REF!</f>
        <v>#REF!</v>
      </c>
      <c r="I115" s="91"/>
      <c r="J115" s="91" t="e">
        <f t="shared" si="4"/>
        <v>#REF!</v>
      </c>
      <c r="K115" s="90" t="e">
        <f>J115/$J$25</f>
        <v>#REF!</v>
      </c>
    </row>
    <row r="116" spans="1:11" x14ac:dyDescent="0.2">
      <c r="A116" s="108">
        <v>2</v>
      </c>
      <c r="B116" s="107">
        <v>2</v>
      </c>
      <c r="C116" s="107">
        <v>4</v>
      </c>
      <c r="D116" s="107"/>
      <c r="E116" s="107"/>
      <c r="F116" s="126" t="s">
        <v>364</v>
      </c>
      <c r="G116" s="105">
        <f>+G117+G119+G121+G123</f>
        <v>0</v>
      </c>
      <c r="H116" s="105" t="e">
        <f>+H117+H119+H121+H123</f>
        <v>#REF!</v>
      </c>
      <c r="I116" s="105">
        <f>+I117+I119+I121+I123</f>
        <v>0</v>
      </c>
      <c r="J116" s="105" t="e">
        <f t="shared" si="4"/>
        <v>#REF!</v>
      </c>
      <c r="K116" s="104"/>
    </row>
    <row r="117" spans="1:11" x14ac:dyDescent="0.2">
      <c r="A117" s="103">
        <v>2</v>
      </c>
      <c r="B117" s="100">
        <v>2</v>
      </c>
      <c r="C117" s="100">
        <v>4</v>
      </c>
      <c r="D117" s="100">
        <v>1</v>
      </c>
      <c r="E117" s="100"/>
      <c r="F117" s="123" t="s">
        <v>363</v>
      </c>
      <c r="G117" s="97">
        <f>SUM(G118)</f>
        <v>0</v>
      </c>
      <c r="H117" s="97" t="e">
        <f>SUM(H118)</f>
        <v>#REF!</v>
      </c>
      <c r="I117" s="97">
        <f>SUM(I118)</f>
        <v>0</v>
      </c>
      <c r="J117" s="97" t="e">
        <f t="shared" si="4"/>
        <v>#REF!</v>
      </c>
      <c r="K117" s="96"/>
    </row>
    <row r="118" spans="1:11" x14ac:dyDescent="0.2">
      <c r="A118" s="102">
        <v>2</v>
      </c>
      <c r="B118" s="94">
        <v>2</v>
      </c>
      <c r="C118" s="94">
        <v>4</v>
      </c>
      <c r="D118" s="94">
        <v>1</v>
      </c>
      <c r="E118" s="109" t="s">
        <v>78</v>
      </c>
      <c r="F118" s="125" t="s">
        <v>363</v>
      </c>
      <c r="G118" s="91">
        <f>'CONSOLIDADO FR'!K46</f>
        <v>0</v>
      </c>
      <c r="H118" s="91" t="e">
        <f>#REF!</f>
        <v>#REF!</v>
      </c>
      <c r="I118" s="91"/>
      <c r="J118" s="91" t="e">
        <f t="shared" si="4"/>
        <v>#REF!</v>
      </c>
      <c r="K118" s="90" t="e">
        <f>J118/$J$25</f>
        <v>#REF!</v>
      </c>
    </row>
    <row r="119" spans="1:11" x14ac:dyDescent="0.2">
      <c r="A119" s="103">
        <v>2</v>
      </c>
      <c r="B119" s="100">
        <v>2</v>
      </c>
      <c r="C119" s="100">
        <v>4</v>
      </c>
      <c r="D119" s="100">
        <v>2</v>
      </c>
      <c r="E119" s="100"/>
      <c r="F119" s="123" t="s">
        <v>129</v>
      </c>
      <c r="G119" s="97">
        <f>SUM(G120)</f>
        <v>0</v>
      </c>
      <c r="H119" s="97" t="e">
        <f>SUM(H120)</f>
        <v>#REF!</v>
      </c>
      <c r="I119" s="97">
        <f>SUM(I120)</f>
        <v>0</v>
      </c>
      <c r="J119" s="97" t="e">
        <f t="shared" si="4"/>
        <v>#REF!</v>
      </c>
      <c r="K119" s="96"/>
    </row>
    <row r="120" spans="1:11" x14ac:dyDescent="0.2">
      <c r="A120" s="102">
        <v>2</v>
      </c>
      <c r="B120" s="94">
        <v>2</v>
      </c>
      <c r="C120" s="94">
        <v>4</v>
      </c>
      <c r="D120" s="94">
        <v>2</v>
      </c>
      <c r="E120" s="109" t="s">
        <v>78</v>
      </c>
      <c r="F120" s="125" t="s">
        <v>129</v>
      </c>
      <c r="G120" s="91">
        <f>'CONSOLIDADO FR'!K48</f>
        <v>0</v>
      </c>
      <c r="H120" s="91" t="e">
        <f>#REF!</f>
        <v>#REF!</v>
      </c>
      <c r="I120" s="91"/>
      <c r="J120" s="91" t="e">
        <f t="shared" si="4"/>
        <v>#REF!</v>
      </c>
      <c r="K120" s="90" t="e">
        <f>J120/$J$25</f>
        <v>#REF!</v>
      </c>
    </row>
    <row r="121" spans="1:11" x14ac:dyDescent="0.2">
      <c r="A121" s="103">
        <v>2</v>
      </c>
      <c r="B121" s="100">
        <v>2</v>
      </c>
      <c r="C121" s="100">
        <v>4</v>
      </c>
      <c r="D121" s="100">
        <v>3</v>
      </c>
      <c r="E121" s="100"/>
      <c r="F121" s="123" t="s">
        <v>362</v>
      </c>
      <c r="G121" s="97">
        <f>SUM(G122)</f>
        <v>0</v>
      </c>
      <c r="H121" s="97" t="e">
        <f>SUM(H122)</f>
        <v>#REF!</v>
      </c>
      <c r="I121" s="97">
        <f>SUM(I122)</f>
        <v>0</v>
      </c>
      <c r="J121" s="97" t="e">
        <f t="shared" si="4"/>
        <v>#REF!</v>
      </c>
      <c r="K121" s="96"/>
    </row>
    <row r="122" spans="1:11" x14ac:dyDescent="0.2">
      <c r="A122" s="102">
        <v>2</v>
      </c>
      <c r="B122" s="94">
        <v>2</v>
      </c>
      <c r="C122" s="94">
        <v>4</v>
      </c>
      <c r="D122" s="94">
        <v>3</v>
      </c>
      <c r="E122" s="109" t="s">
        <v>78</v>
      </c>
      <c r="F122" s="125" t="s">
        <v>362</v>
      </c>
      <c r="G122" s="91">
        <f>'CONSOLIDADO FR'!K50</f>
        <v>0</v>
      </c>
      <c r="H122" s="91" t="e">
        <f>#REF!</f>
        <v>#REF!</v>
      </c>
      <c r="I122" s="91"/>
      <c r="J122" s="91" t="e">
        <f t="shared" si="4"/>
        <v>#REF!</v>
      </c>
      <c r="K122" s="90" t="e">
        <f>J122/$J$25</f>
        <v>#REF!</v>
      </c>
    </row>
    <row r="123" spans="1:11" x14ac:dyDescent="0.2">
      <c r="A123" s="103">
        <v>2</v>
      </c>
      <c r="B123" s="100">
        <v>2</v>
      </c>
      <c r="C123" s="100">
        <v>4</v>
      </c>
      <c r="D123" s="100">
        <v>4</v>
      </c>
      <c r="E123" s="100"/>
      <c r="F123" s="123" t="s">
        <v>361</v>
      </c>
      <c r="G123" s="97">
        <f>SUM(G124)</f>
        <v>0</v>
      </c>
      <c r="H123" s="97" t="e">
        <f>SUM(H124)</f>
        <v>#REF!</v>
      </c>
      <c r="I123" s="97">
        <f>SUM(I124)</f>
        <v>0</v>
      </c>
      <c r="J123" s="97" t="e">
        <f t="shared" si="4"/>
        <v>#REF!</v>
      </c>
      <c r="K123" s="96"/>
    </row>
    <row r="124" spans="1:11" x14ac:dyDescent="0.2">
      <c r="A124" s="102">
        <v>2</v>
      </c>
      <c r="B124" s="94">
        <v>2</v>
      </c>
      <c r="C124" s="94">
        <v>4</v>
      </c>
      <c r="D124" s="94">
        <v>4</v>
      </c>
      <c r="E124" s="109" t="s">
        <v>78</v>
      </c>
      <c r="F124" s="125" t="s">
        <v>361</v>
      </c>
      <c r="G124" s="91">
        <f>'CONSOLIDADO FR'!K52</f>
        <v>0</v>
      </c>
      <c r="H124" s="91" t="e">
        <f>#REF!</f>
        <v>#REF!</v>
      </c>
      <c r="I124" s="91"/>
      <c r="J124" s="91" t="e">
        <f t="shared" si="4"/>
        <v>#REF!</v>
      </c>
      <c r="K124" s="90" t="e">
        <f>J124/$J$25</f>
        <v>#REF!</v>
      </c>
    </row>
    <row r="125" spans="1:11" x14ac:dyDescent="0.2">
      <c r="A125" s="115">
        <v>2</v>
      </c>
      <c r="B125" s="107">
        <v>2</v>
      </c>
      <c r="C125" s="107">
        <v>5</v>
      </c>
      <c r="D125" s="107"/>
      <c r="E125" s="107"/>
      <c r="F125" s="126" t="s">
        <v>360</v>
      </c>
      <c r="G125" s="105">
        <f>+G126+G128+G130+G136+G138+G140+G142+G144+G146</f>
        <v>0</v>
      </c>
      <c r="H125" s="105" t="e">
        <f t="shared" ref="H125:I125" si="5">+H126+H128+H130+H136+H138+H140+H142+H144+H146</f>
        <v>#REF!</v>
      </c>
      <c r="I125" s="105">
        <f t="shared" si="5"/>
        <v>0</v>
      </c>
      <c r="J125" s="105" t="e">
        <f>SUM(G125:I125)</f>
        <v>#REF!</v>
      </c>
      <c r="K125" s="104"/>
    </row>
    <row r="126" spans="1:11" x14ac:dyDescent="0.2">
      <c r="A126" s="103">
        <v>2</v>
      </c>
      <c r="B126" s="100">
        <v>2</v>
      </c>
      <c r="C126" s="100">
        <v>5</v>
      </c>
      <c r="D126" s="100">
        <v>1</v>
      </c>
      <c r="E126" s="99"/>
      <c r="F126" s="123" t="s">
        <v>359</v>
      </c>
      <c r="G126" s="97">
        <f>SUM(G127)</f>
        <v>0</v>
      </c>
      <c r="H126" s="97" t="e">
        <f>SUM(H127)</f>
        <v>#REF!</v>
      </c>
      <c r="I126" s="97">
        <f>SUM(I127)</f>
        <v>0</v>
      </c>
      <c r="J126" s="97" t="e">
        <f t="shared" si="4"/>
        <v>#REF!</v>
      </c>
      <c r="K126" s="96"/>
    </row>
    <row r="127" spans="1:11" x14ac:dyDescent="0.2">
      <c r="A127" s="102">
        <v>2</v>
      </c>
      <c r="B127" s="94">
        <v>2</v>
      </c>
      <c r="C127" s="94">
        <v>5</v>
      </c>
      <c r="D127" s="94">
        <v>1</v>
      </c>
      <c r="E127" s="109" t="s">
        <v>78</v>
      </c>
      <c r="F127" s="125" t="s">
        <v>359</v>
      </c>
      <c r="G127" s="91">
        <f>'CONSOLIDADO FR'!K55</f>
        <v>0</v>
      </c>
      <c r="H127" s="91" t="e">
        <f>#REF!</f>
        <v>#REF!</v>
      </c>
      <c r="I127" s="92"/>
      <c r="J127" s="91" t="e">
        <f t="shared" si="4"/>
        <v>#REF!</v>
      </c>
      <c r="K127" s="90" t="e">
        <f>J127/$J$25</f>
        <v>#REF!</v>
      </c>
    </row>
    <row r="128" spans="1:11" x14ac:dyDescent="0.2">
      <c r="A128" s="103">
        <v>2</v>
      </c>
      <c r="B128" s="100">
        <v>2</v>
      </c>
      <c r="C128" s="100">
        <v>5</v>
      </c>
      <c r="D128" s="100">
        <v>2</v>
      </c>
      <c r="E128" s="99"/>
      <c r="F128" s="123" t="s">
        <v>358</v>
      </c>
      <c r="G128" s="97">
        <f>SUM(G129)</f>
        <v>0</v>
      </c>
      <c r="H128" s="97" t="e">
        <f>SUM(H129)</f>
        <v>#REF!</v>
      </c>
      <c r="I128" s="97">
        <f>SUM(I129)</f>
        <v>0</v>
      </c>
      <c r="J128" s="97" t="e">
        <f t="shared" si="4"/>
        <v>#REF!</v>
      </c>
      <c r="K128" s="96"/>
    </row>
    <row r="129" spans="1:11" x14ac:dyDescent="0.2">
      <c r="A129" s="102">
        <v>2</v>
      </c>
      <c r="B129" s="94">
        <v>2</v>
      </c>
      <c r="C129" s="94">
        <v>5</v>
      </c>
      <c r="D129" s="94">
        <v>2</v>
      </c>
      <c r="E129" s="109" t="s">
        <v>78</v>
      </c>
      <c r="F129" s="125" t="s">
        <v>467</v>
      </c>
      <c r="G129" s="92"/>
      <c r="H129" s="91" t="e">
        <f>#REF!</f>
        <v>#REF!</v>
      </c>
      <c r="I129" s="92"/>
      <c r="J129" s="91" t="e">
        <f t="shared" si="4"/>
        <v>#REF!</v>
      </c>
      <c r="K129" s="90" t="e">
        <f>J129/$J$25</f>
        <v>#REF!</v>
      </c>
    </row>
    <row r="130" spans="1:11" x14ac:dyDescent="0.2">
      <c r="A130" s="103">
        <v>2</v>
      </c>
      <c r="B130" s="100">
        <v>2</v>
      </c>
      <c r="C130" s="100">
        <v>5</v>
      </c>
      <c r="D130" s="100">
        <v>3</v>
      </c>
      <c r="E130" s="99"/>
      <c r="F130" s="123" t="s">
        <v>124</v>
      </c>
      <c r="G130" s="97">
        <f>SUM(G131:G135)</f>
        <v>0</v>
      </c>
      <c r="H130" s="97" t="e">
        <f>SUM(H131:H135)</f>
        <v>#REF!</v>
      </c>
      <c r="I130" s="97">
        <f>SUM(I131:I135)</f>
        <v>0</v>
      </c>
      <c r="J130" s="97" t="e">
        <f t="shared" si="4"/>
        <v>#REF!</v>
      </c>
      <c r="K130" s="96"/>
    </row>
    <row r="131" spans="1:11" x14ac:dyDescent="0.2">
      <c r="A131" s="102">
        <v>2</v>
      </c>
      <c r="B131" s="94">
        <v>2</v>
      </c>
      <c r="C131" s="94">
        <v>5</v>
      </c>
      <c r="D131" s="94">
        <v>3</v>
      </c>
      <c r="E131" s="109" t="s">
        <v>78</v>
      </c>
      <c r="F131" s="125" t="s">
        <v>357</v>
      </c>
      <c r="G131" s="91">
        <f>'CONSOLIDADO FR'!K57</f>
        <v>0</v>
      </c>
      <c r="H131" s="91" t="e">
        <f>#REF!</f>
        <v>#REF!</v>
      </c>
      <c r="I131" s="92"/>
      <c r="J131" s="91" t="e">
        <f t="shared" si="4"/>
        <v>#REF!</v>
      </c>
      <c r="K131" s="90" t="e">
        <f>J131/$J$25</f>
        <v>#REF!</v>
      </c>
    </row>
    <row r="132" spans="1:11" x14ac:dyDescent="0.2">
      <c r="A132" s="102">
        <v>2</v>
      </c>
      <c r="B132" s="94">
        <v>2</v>
      </c>
      <c r="C132" s="94">
        <v>5</v>
      </c>
      <c r="D132" s="94">
        <v>3</v>
      </c>
      <c r="E132" s="109" t="s">
        <v>77</v>
      </c>
      <c r="F132" s="125" t="s">
        <v>468</v>
      </c>
      <c r="G132" s="91">
        <f>'CONSOLIDADO FR'!K58</f>
        <v>0</v>
      </c>
      <c r="H132" s="91" t="e">
        <f>#REF!</f>
        <v>#REF!</v>
      </c>
      <c r="I132" s="92"/>
      <c r="J132" s="91" t="e">
        <f t="shared" si="4"/>
        <v>#REF!</v>
      </c>
      <c r="K132" s="90" t="e">
        <f>J132/$J$25</f>
        <v>#REF!</v>
      </c>
    </row>
    <row r="133" spans="1:11" x14ac:dyDescent="0.2">
      <c r="A133" s="102">
        <v>2</v>
      </c>
      <c r="B133" s="94">
        <v>2</v>
      </c>
      <c r="C133" s="94">
        <v>5</v>
      </c>
      <c r="D133" s="94">
        <v>3</v>
      </c>
      <c r="E133" s="109" t="s">
        <v>198</v>
      </c>
      <c r="F133" s="125" t="s">
        <v>356</v>
      </c>
      <c r="G133" s="91">
        <f>'CONSOLIDADO FR'!K59</f>
        <v>0</v>
      </c>
      <c r="H133" s="91" t="e">
        <f>#REF!</f>
        <v>#REF!</v>
      </c>
      <c r="I133" s="92"/>
      <c r="J133" s="91" t="e">
        <f t="shared" si="4"/>
        <v>#REF!</v>
      </c>
      <c r="K133" s="90" t="e">
        <f>J133/$J$25</f>
        <v>#REF!</v>
      </c>
    </row>
    <row r="134" spans="1:11" x14ac:dyDescent="0.2">
      <c r="A134" s="102">
        <v>2</v>
      </c>
      <c r="B134" s="94">
        <v>2</v>
      </c>
      <c r="C134" s="94">
        <v>5</v>
      </c>
      <c r="D134" s="94">
        <v>3</v>
      </c>
      <c r="E134" s="109" t="s">
        <v>266</v>
      </c>
      <c r="F134" s="125" t="s">
        <v>355</v>
      </c>
      <c r="G134" s="91">
        <f>'CONSOLIDADO FR'!K60</f>
        <v>0</v>
      </c>
      <c r="H134" s="91" t="e">
        <f>#REF!</f>
        <v>#REF!</v>
      </c>
      <c r="I134" s="92"/>
      <c r="J134" s="91" t="e">
        <f t="shared" si="4"/>
        <v>#REF!</v>
      </c>
      <c r="K134" s="90" t="e">
        <f>J134/$J$25</f>
        <v>#REF!</v>
      </c>
    </row>
    <row r="135" spans="1:11" x14ac:dyDescent="0.2">
      <c r="A135" s="102">
        <v>2</v>
      </c>
      <c r="B135" s="94">
        <v>2</v>
      </c>
      <c r="C135" s="94">
        <v>5</v>
      </c>
      <c r="D135" s="94">
        <v>3</v>
      </c>
      <c r="E135" s="109" t="s">
        <v>264</v>
      </c>
      <c r="F135" s="125" t="s">
        <v>354</v>
      </c>
      <c r="G135" s="91">
        <f>'CONSOLIDADO FR'!K61</f>
        <v>0</v>
      </c>
      <c r="H135" s="91" t="e">
        <f>#REF!</f>
        <v>#REF!</v>
      </c>
      <c r="I135" s="92"/>
      <c r="J135" s="91" t="e">
        <f t="shared" si="4"/>
        <v>#REF!</v>
      </c>
      <c r="K135" s="90" t="e">
        <f>J135/$J$25</f>
        <v>#REF!</v>
      </c>
    </row>
    <row r="136" spans="1:11" x14ac:dyDescent="0.2">
      <c r="A136" s="103">
        <v>2</v>
      </c>
      <c r="B136" s="100">
        <v>2</v>
      </c>
      <c r="C136" s="100">
        <v>5</v>
      </c>
      <c r="D136" s="100">
        <v>4</v>
      </c>
      <c r="E136" s="99"/>
      <c r="F136" s="123" t="s">
        <v>353</v>
      </c>
      <c r="G136" s="97">
        <f>SUM(G137)</f>
        <v>0</v>
      </c>
      <c r="H136" s="97" t="e">
        <f>SUM(H137)</f>
        <v>#REF!</v>
      </c>
      <c r="I136" s="97">
        <f>SUM(I137)</f>
        <v>0</v>
      </c>
      <c r="J136" s="97" t="e">
        <f t="shared" si="4"/>
        <v>#REF!</v>
      </c>
      <c r="K136" s="96"/>
    </row>
    <row r="137" spans="1:11" x14ac:dyDescent="0.2">
      <c r="A137" s="102">
        <v>2</v>
      </c>
      <c r="B137" s="94">
        <v>2</v>
      </c>
      <c r="C137" s="94">
        <v>5</v>
      </c>
      <c r="D137" s="94">
        <v>4</v>
      </c>
      <c r="E137" s="109" t="s">
        <v>78</v>
      </c>
      <c r="F137" s="125" t="s">
        <v>353</v>
      </c>
      <c r="G137" s="91">
        <f>'CONSOLIDADO FR'!K63</f>
        <v>0</v>
      </c>
      <c r="H137" s="91" t="e">
        <f>#REF!</f>
        <v>#REF!</v>
      </c>
      <c r="I137" s="92"/>
      <c r="J137" s="91" t="e">
        <f t="shared" si="4"/>
        <v>#REF!</v>
      </c>
      <c r="K137" s="90" t="e">
        <f>J137/$J$25</f>
        <v>#REF!</v>
      </c>
    </row>
    <row r="138" spans="1:11" x14ac:dyDescent="0.2">
      <c r="A138" s="103">
        <v>2</v>
      </c>
      <c r="B138" s="100">
        <v>2</v>
      </c>
      <c r="C138" s="100">
        <v>5</v>
      </c>
      <c r="D138" s="100">
        <v>5</v>
      </c>
      <c r="E138" s="99"/>
      <c r="F138" s="123" t="s">
        <v>352</v>
      </c>
      <c r="G138" s="97">
        <f>SUM(G139)</f>
        <v>0</v>
      </c>
      <c r="H138" s="97" t="e">
        <f>SUM(H139)</f>
        <v>#REF!</v>
      </c>
      <c r="I138" s="97">
        <f>SUM(I139)</f>
        <v>0</v>
      </c>
      <c r="J138" s="97" t="e">
        <f t="shared" si="4"/>
        <v>#REF!</v>
      </c>
      <c r="K138" s="96"/>
    </row>
    <row r="139" spans="1:11" x14ac:dyDescent="0.2">
      <c r="A139" s="102">
        <v>2</v>
      </c>
      <c r="B139" s="94">
        <v>2</v>
      </c>
      <c r="C139" s="94">
        <v>5</v>
      </c>
      <c r="D139" s="94">
        <v>5</v>
      </c>
      <c r="E139" s="109" t="s">
        <v>78</v>
      </c>
      <c r="F139" s="125" t="s">
        <v>352</v>
      </c>
      <c r="G139" s="92"/>
      <c r="H139" s="91" t="e">
        <f>#REF!</f>
        <v>#REF!</v>
      </c>
      <c r="I139" s="92"/>
      <c r="J139" s="91" t="e">
        <f t="shared" si="4"/>
        <v>#REF!</v>
      </c>
      <c r="K139" s="90" t="e">
        <f>J139/$J$25</f>
        <v>#REF!</v>
      </c>
    </row>
    <row r="140" spans="1:11" x14ac:dyDescent="0.2">
      <c r="A140" s="103">
        <v>2</v>
      </c>
      <c r="B140" s="100">
        <v>2</v>
      </c>
      <c r="C140" s="100">
        <v>5</v>
      </c>
      <c r="D140" s="100">
        <v>6</v>
      </c>
      <c r="E140" s="99"/>
      <c r="F140" s="123" t="s">
        <v>351</v>
      </c>
      <c r="G140" s="97">
        <f>SUM(G141)</f>
        <v>0</v>
      </c>
      <c r="H140" s="97" t="e">
        <f>SUM(H141)</f>
        <v>#REF!</v>
      </c>
      <c r="I140" s="97">
        <f>SUM(I141)</f>
        <v>0</v>
      </c>
      <c r="J140" s="97" t="e">
        <f t="shared" si="4"/>
        <v>#REF!</v>
      </c>
      <c r="K140" s="96"/>
    </row>
    <row r="141" spans="1:11" x14ac:dyDescent="0.2">
      <c r="A141" s="102">
        <v>2</v>
      </c>
      <c r="B141" s="94">
        <v>2</v>
      </c>
      <c r="C141" s="94">
        <v>5</v>
      </c>
      <c r="D141" s="94">
        <v>6</v>
      </c>
      <c r="E141" s="109" t="s">
        <v>78</v>
      </c>
      <c r="F141" s="125" t="s">
        <v>351</v>
      </c>
      <c r="G141" s="92"/>
      <c r="H141" s="91" t="e">
        <f>#REF!</f>
        <v>#REF!</v>
      </c>
      <c r="I141" s="92"/>
      <c r="J141" s="91" t="e">
        <f t="shared" si="4"/>
        <v>#REF!</v>
      </c>
      <c r="K141" s="90" t="e">
        <f>J141/$J$25</f>
        <v>#REF!</v>
      </c>
    </row>
    <row r="142" spans="1:11" x14ac:dyDescent="0.2">
      <c r="A142" s="103">
        <v>2</v>
      </c>
      <c r="B142" s="100">
        <v>2</v>
      </c>
      <c r="C142" s="100">
        <v>5</v>
      </c>
      <c r="D142" s="100">
        <v>7</v>
      </c>
      <c r="E142" s="99"/>
      <c r="F142" s="123" t="s">
        <v>350</v>
      </c>
      <c r="G142" s="97">
        <f>SUM(G143)</f>
        <v>0</v>
      </c>
      <c r="H142" s="97" t="e">
        <f>SUM(H143)</f>
        <v>#REF!</v>
      </c>
      <c r="I142" s="97">
        <f>SUM(I143)</f>
        <v>0</v>
      </c>
      <c r="J142" s="97" t="e">
        <f t="shared" si="4"/>
        <v>#REF!</v>
      </c>
      <c r="K142" s="96"/>
    </row>
    <row r="143" spans="1:11" x14ac:dyDescent="0.2">
      <c r="A143" s="102">
        <v>2</v>
      </c>
      <c r="B143" s="94">
        <v>2</v>
      </c>
      <c r="C143" s="94">
        <v>5</v>
      </c>
      <c r="D143" s="94">
        <v>7</v>
      </c>
      <c r="E143" s="109" t="s">
        <v>78</v>
      </c>
      <c r="F143" s="125" t="s">
        <v>350</v>
      </c>
      <c r="G143" s="92"/>
      <c r="H143" s="91" t="e">
        <f>#REF!</f>
        <v>#REF!</v>
      </c>
      <c r="I143" s="92"/>
      <c r="J143" s="91" t="e">
        <f t="shared" si="4"/>
        <v>#REF!</v>
      </c>
      <c r="K143" s="90" t="e">
        <f>J143/$J$25</f>
        <v>#REF!</v>
      </c>
    </row>
    <row r="144" spans="1:11" x14ac:dyDescent="0.2">
      <c r="A144" s="103">
        <v>2</v>
      </c>
      <c r="B144" s="100">
        <v>2</v>
      </c>
      <c r="C144" s="100">
        <v>5</v>
      </c>
      <c r="D144" s="100">
        <v>8</v>
      </c>
      <c r="E144" s="99"/>
      <c r="F144" s="123" t="s">
        <v>349</v>
      </c>
      <c r="G144" s="97">
        <f>SUM(G145)</f>
        <v>0</v>
      </c>
      <c r="H144" s="97" t="e">
        <f>SUM(H145)</f>
        <v>#REF!</v>
      </c>
      <c r="I144" s="97">
        <f>SUM(I145)</f>
        <v>0</v>
      </c>
      <c r="J144" s="97" t="e">
        <f t="shared" si="4"/>
        <v>#REF!</v>
      </c>
      <c r="K144" s="96"/>
    </row>
    <row r="145" spans="1:11" x14ac:dyDescent="0.2">
      <c r="A145" s="102">
        <v>2</v>
      </c>
      <c r="B145" s="94">
        <v>2</v>
      </c>
      <c r="C145" s="94">
        <v>5</v>
      </c>
      <c r="D145" s="94">
        <v>8</v>
      </c>
      <c r="E145" s="109" t="s">
        <v>78</v>
      </c>
      <c r="F145" s="125" t="s">
        <v>349</v>
      </c>
      <c r="G145" s="91">
        <f>'CONSOLIDADO FR'!K65</f>
        <v>0</v>
      </c>
      <c r="H145" s="91" t="e">
        <f>#REF!</f>
        <v>#REF!</v>
      </c>
      <c r="I145" s="92"/>
      <c r="J145" s="91" t="e">
        <f>SUM(G145:I145)</f>
        <v>#REF!</v>
      </c>
      <c r="K145" s="90" t="e">
        <f>J145/$J$25</f>
        <v>#REF!</v>
      </c>
    </row>
    <row r="146" spans="1:11" x14ac:dyDescent="0.2">
      <c r="A146" s="103">
        <v>2</v>
      </c>
      <c r="B146" s="100">
        <v>2</v>
      </c>
      <c r="C146" s="100">
        <v>5</v>
      </c>
      <c r="D146" s="100">
        <v>9</v>
      </c>
      <c r="E146" s="99"/>
      <c r="F146" s="123" t="s">
        <v>469</v>
      </c>
      <c r="G146" s="97">
        <f>SUM(G147)</f>
        <v>0</v>
      </c>
      <c r="H146" s="97" t="e">
        <f>SUM(H147)</f>
        <v>#REF!</v>
      </c>
      <c r="I146" s="97">
        <f>SUM(I147)</f>
        <v>0</v>
      </c>
      <c r="J146" s="97" t="e">
        <f>SUM(G146:I146)</f>
        <v>#REF!</v>
      </c>
      <c r="K146" s="96"/>
    </row>
    <row r="147" spans="1:11" x14ac:dyDescent="0.2">
      <c r="A147" s="102">
        <v>2</v>
      </c>
      <c r="B147" s="94">
        <v>2</v>
      </c>
      <c r="C147" s="94">
        <v>5</v>
      </c>
      <c r="D147" s="94">
        <v>9</v>
      </c>
      <c r="E147" s="109" t="s">
        <v>78</v>
      </c>
      <c r="F147" s="125" t="s">
        <v>470</v>
      </c>
      <c r="G147" s="91">
        <f>'CONSOLIDADO FR'!K67</f>
        <v>0</v>
      </c>
      <c r="H147" s="91" t="e">
        <f>#REF!</f>
        <v>#REF!</v>
      </c>
      <c r="I147" s="92"/>
      <c r="J147" s="91" t="e">
        <f>SUM(G147:I147)</f>
        <v>#REF!</v>
      </c>
      <c r="K147" s="90" t="e">
        <f>J147/$J$25</f>
        <v>#REF!</v>
      </c>
    </row>
    <row r="148" spans="1:11" x14ac:dyDescent="0.2">
      <c r="A148" s="115">
        <v>2</v>
      </c>
      <c r="B148" s="107">
        <v>2</v>
      </c>
      <c r="C148" s="107">
        <v>6</v>
      </c>
      <c r="D148" s="107"/>
      <c r="E148" s="107"/>
      <c r="F148" s="126" t="s">
        <v>348</v>
      </c>
      <c r="G148" s="105">
        <f>+G149+G151+G153+G155</f>
        <v>0</v>
      </c>
      <c r="H148" s="105" t="e">
        <f>+H149+H151+H153+H155</f>
        <v>#REF!</v>
      </c>
      <c r="I148" s="105">
        <f>+I149+I151+I153+I155</f>
        <v>0</v>
      </c>
      <c r="J148" s="105" t="e">
        <f t="shared" si="4"/>
        <v>#REF!</v>
      </c>
      <c r="K148" s="104"/>
    </row>
    <row r="149" spans="1:11" x14ac:dyDescent="0.2">
      <c r="A149" s="103">
        <v>2</v>
      </c>
      <c r="B149" s="100">
        <v>2</v>
      </c>
      <c r="C149" s="100">
        <v>6</v>
      </c>
      <c r="D149" s="100">
        <v>1</v>
      </c>
      <c r="E149" s="99"/>
      <c r="F149" s="123" t="s">
        <v>347</v>
      </c>
      <c r="G149" s="97">
        <f>SUM(G150)</f>
        <v>0</v>
      </c>
      <c r="H149" s="97" t="e">
        <f>SUM(H150)</f>
        <v>#REF!</v>
      </c>
      <c r="I149" s="97">
        <f>SUM(I150)</f>
        <v>0</v>
      </c>
      <c r="J149" s="97" t="e">
        <f t="shared" si="4"/>
        <v>#REF!</v>
      </c>
      <c r="K149" s="96"/>
    </row>
    <row r="150" spans="1:11" x14ac:dyDescent="0.2">
      <c r="A150" s="102">
        <v>2</v>
      </c>
      <c r="B150" s="94">
        <v>2</v>
      </c>
      <c r="C150" s="94">
        <v>6</v>
      </c>
      <c r="D150" s="94">
        <v>1</v>
      </c>
      <c r="E150" s="109" t="s">
        <v>78</v>
      </c>
      <c r="F150" s="125" t="s">
        <v>347</v>
      </c>
      <c r="G150" s="91">
        <f>'CONSOLIDADO FR'!K70</f>
        <v>0</v>
      </c>
      <c r="H150" s="91" t="e">
        <f>#REF!</f>
        <v>#REF!</v>
      </c>
      <c r="I150" s="92"/>
      <c r="J150" s="91" t="e">
        <f t="shared" si="4"/>
        <v>#REF!</v>
      </c>
      <c r="K150" s="90" t="e">
        <f>J150/$J$25</f>
        <v>#REF!</v>
      </c>
    </row>
    <row r="151" spans="1:11" x14ac:dyDescent="0.2">
      <c r="A151" s="103">
        <v>2</v>
      </c>
      <c r="B151" s="100">
        <v>2</v>
      </c>
      <c r="C151" s="100">
        <v>6</v>
      </c>
      <c r="D151" s="100">
        <v>2</v>
      </c>
      <c r="E151" s="100"/>
      <c r="F151" s="123" t="s">
        <v>115</v>
      </c>
      <c r="G151" s="97">
        <f>SUM(G152)</f>
        <v>0</v>
      </c>
      <c r="H151" s="97" t="e">
        <f>SUM(H152)</f>
        <v>#REF!</v>
      </c>
      <c r="I151" s="97">
        <f>SUM(I152)</f>
        <v>0</v>
      </c>
      <c r="J151" s="97" t="e">
        <f t="shared" si="4"/>
        <v>#REF!</v>
      </c>
      <c r="K151" s="96"/>
    </row>
    <row r="152" spans="1:11" x14ac:dyDescent="0.2">
      <c r="A152" s="102">
        <v>2</v>
      </c>
      <c r="B152" s="94">
        <v>2</v>
      </c>
      <c r="C152" s="94">
        <v>6</v>
      </c>
      <c r="D152" s="94">
        <v>2</v>
      </c>
      <c r="E152" s="109" t="s">
        <v>78</v>
      </c>
      <c r="F152" s="125" t="s">
        <v>115</v>
      </c>
      <c r="G152" s="91">
        <f>'CONSOLIDADO FR'!K72</f>
        <v>0</v>
      </c>
      <c r="H152" s="91" t="e">
        <f>#REF!</f>
        <v>#REF!</v>
      </c>
      <c r="I152" s="92"/>
      <c r="J152" s="91" t="e">
        <f t="shared" si="4"/>
        <v>#REF!</v>
      </c>
      <c r="K152" s="90" t="e">
        <f>J152/$J$25</f>
        <v>#REF!</v>
      </c>
    </row>
    <row r="153" spans="1:11" x14ac:dyDescent="0.2">
      <c r="A153" s="103">
        <v>2</v>
      </c>
      <c r="B153" s="100">
        <v>2</v>
      </c>
      <c r="C153" s="100">
        <v>6</v>
      </c>
      <c r="D153" s="100">
        <v>3</v>
      </c>
      <c r="E153" s="100"/>
      <c r="F153" s="123" t="s">
        <v>346</v>
      </c>
      <c r="G153" s="97">
        <f>SUM(G154)</f>
        <v>0</v>
      </c>
      <c r="H153" s="97" t="e">
        <f>SUM(H154)</f>
        <v>#REF!</v>
      </c>
      <c r="I153" s="97">
        <f>SUM(I154)</f>
        <v>0</v>
      </c>
      <c r="J153" s="97" t="e">
        <f t="shared" si="4"/>
        <v>#REF!</v>
      </c>
      <c r="K153" s="96"/>
    </row>
    <row r="154" spans="1:11" x14ac:dyDescent="0.2">
      <c r="A154" s="102">
        <v>2</v>
      </c>
      <c r="B154" s="94">
        <v>2</v>
      </c>
      <c r="C154" s="94">
        <v>6</v>
      </c>
      <c r="D154" s="94">
        <v>3</v>
      </c>
      <c r="E154" s="109" t="s">
        <v>78</v>
      </c>
      <c r="F154" s="125" t="s">
        <v>346</v>
      </c>
      <c r="G154" s="92"/>
      <c r="H154" s="91" t="e">
        <f>#REF!</f>
        <v>#REF!</v>
      </c>
      <c r="I154" s="92"/>
      <c r="J154" s="91" t="e">
        <f t="shared" ref="J154:J218" si="6">SUM(G154:I154)</f>
        <v>#REF!</v>
      </c>
      <c r="K154" s="90" t="e">
        <f>J154/$J$25</f>
        <v>#REF!</v>
      </c>
    </row>
    <row r="155" spans="1:11" x14ac:dyDescent="0.2">
      <c r="A155" s="103">
        <v>2</v>
      </c>
      <c r="B155" s="100">
        <v>2</v>
      </c>
      <c r="C155" s="100">
        <v>6</v>
      </c>
      <c r="D155" s="100">
        <v>4</v>
      </c>
      <c r="E155" s="100"/>
      <c r="F155" s="123" t="s">
        <v>345</v>
      </c>
      <c r="G155" s="97">
        <f>SUM(G156)</f>
        <v>0</v>
      </c>
      <c r="H155" s="97" t="e">
        <f>SUM(H156)</f>
        <v>#REF!</v>
      </c>
      <c r="I155" s="97">
        <f>SUM(I156)</f>
        <v>0</v>
      </c>
      <c r="J155" s="97" t="e">
        <f t="shared" si="6"/>
        <v>#REF!</v>
      </c>
      <c r="K155" s="96"/>
    </row>
    <row r="156" spans="1:11" x14ac:dyDescent="0.2">
      <c r="A156" s="102">
        <v>2</v>
      </c>
      <c r="B156" s="94">
        <v>2</v>
      </c>
      <c r="C156" s="94">
        <v>6</v>
      </c>
      <c r="D156" s="94">
        <v>4</v>
      </c>
      <c r="E156" s="109" t="s">
        <v>78</v>
      </c>
      <c r="F156" s="125" t="s">
        <v>345</v>
      </c>
      <c r="G156" s="92"/>
      <c r="H156" s="91" t="e">
        <f>#REF!</f>
        <v>#REF!</v>
      </c>
      <c r="I156" s="92"/>
      <c r="J156" s="91" t="e">
        <f t="shared" si="6"/>
        <v>#REF!</v>
      </c>
      <c r="K156" s="90" t="e">
        <f>J156/$J$25</f>
        <v>#REF!</v>
      </c>
    </row>
    <row r="157" spans="1:11" ht="25.5" x14ac:dyDescent="0.2">
      <c r="A157" s="115">
        <v>2</v>
      </c>
      <c r="B157" s="107">
        <v>2</v>
      </c>
      <c r="C157" s="107">
        <v>7</v>
      </c>
      <c r="D157" s="107"/>
      <c r="E157" s="114"/>
      <c r="F157" s="124" t="s">
        <v>344</v>
      </c>
      <c r="G157" s="105">
        <f>+G158+G167+G177</f>
        <v>0</v>
      </c>
      <c r="H157" s="105" t="e">
        <f>+H158+H167+H177</f>
        <v>#REF!</v>
      </c>
      <c r="I157" s="105">
        <f>+I158+I167+I177</f>
        <v>0</v>
      </c>
      <c r="J157" s="105" t="e">
        <f t="shared" si="6"/>
        <v>#REF!</v>
      </c>
      <c r="K157" s="104"/>
    </row>
    <row r="158" spans="1:11" x14ac:dyDescent="0.2">
      <c r="A158" s="103">
        <v>2</v>
      </c>
      <c r="B158" s="100">
        <v>2</v>
      </c>
      <c r="C158" s="100">
        <v>7</v>
      </c>
      <c r="D158" s="100">
        <v>1</v>
      </c>
      <c r="E158" s="100"/>
      <c r="F158" s="123" t="s">
        <v>343</v>
      </c>
      <c r="G158" s="97">
        <f>SUM(G159:G166)</f>
        <v>0</v>
      </c>
      <c r="H158" s="97" t="e">
        <f>SUM(H159:H166)</f>
        <v>#REF!</v>
      </c>
      <c r="I158" s="97">
        <f>SUM(I159:I166)</f>
        <v>0</v>
      </c>
      <c r="J158" s="97" t="e">
        <f t="shared" si="6"/>
        <v>#REF!</v>
      </c>
      <c r="K158" s="96"/>
    </row>
    <row r="159" spans="1:11" x14ac:dyDescent="0.2">
      <c r="A159" s="95">
        <v>2</v>
      </c>
      <c r="B159" s="94">
        <v>2</v>
      </c>
      <c r="C159" s="94">
        <v>7</v>
      </c>
      <c r="D159" s="94">
        <v>1</v>
      </c>
      <c r="E159" s="109" t="s">
        <v>78</v>
      </c>
      <c r="F159" s="122" t="s">
        <v>342</v>
      </c>
      <c r="G159" s="91">
        <f>'CONSOLIDADO FR'!K75</f>
        <v>0</v>
      </c>
      <c r="H159" s="91" t="e">
        <f>#REF!</f>
        <v>#REF!</v>
      </c>
      <c r="I159" s="92"/>
      <c r="J159" s="91" t="e">
        <f t="shared" si="6"/>
        <v>#REF!</v>
      </c>
      <c r="K159" s="90" t="e">
        <f t="shared" ref="K159:K166" si="7">J159/$J$25</f>
        <v>#REF!</v>
      </c>
    </row>
    <row r="160" spans="1:11" x14ac:dyDescent="0.2">
      <c r="A160" s="95">
        <v>2</v>
      </c>
      <c r="B160" s="94">
        <v>2</v>
      </c>
      <c r="C160" s="94">
        <v>7</v>
      </c>
      <c r="D160" s="94">
        <v>1</v>
      </c>
      <c r="E160" s="109" t="s">
        <v>77</v>
      </c>
      <c r="F160" s="122" t="s">
        <v>341</v>
      </c>
      <c r="G160" s="91"/>
      <c r="H160" s="91" t="e">
        <f>#REF!</f>
        <v>#REF!</v>
      </c>
      <c r="I160" s="92"/>
      <c r="J160" s="91" t="e">
        <f t="shared" si="6"/>
        <v>#REF!</v>
      </c>
      <c r="K160" s="90" t="e">
        <f t="shared" si="7"/>
        <v>#REF!</v>
      </c>
    </row>
    <row r="161" spans="1:11" x14ac:dyDescent="0.2">
      <c r="A161" s="95">
        <v>2</v>
      </c>
      <c r="B161" s="94">
        <v>2</v>
      </c>
      <c r="C161" s="94">
        <v>7</v>
      </c>
      <c r="D161" s="94">
        <v>1</v>
      </c>
      <c r="E161" s="109" t="s">
        <v>198</v>
      </c>
      <c r="F161" s="122" t="s">
        <v>340</v>
      </c>
      <c r="G161" s="91">
        <f>'CONSOLIDADO FR'!K76</f>
        <v>0</v>
      </c>
      <c r="H161" s="91" t="e">
        <f>#REF!</f>
        <v>#REF!</v>
      </c>
      <c r="I161" s="92"/>
      <c r="J161" s="91" t="e">
        <f t="shared" si="6"/>
        <v>#REF!</v>
      </c>
      <c r="K161" s="90" t="e">
        <f t="shared" si="7"/>
        <v>#REF!</v>
      </c>
    </row>
    <row r="162" spans="1:11" ht="25.5" x14ac:dyDescent="0.2">
      <c r="A162" s="95">
        <v>2</v>
      </c>
      <c r="B162" s="94">
        <v>2</v>
      </c>
      <c r="C162" s="94">
        <v>7</v>
      </c>
      <c r="D162" s="94">
        <v>1</v>
      </c>
      <c r="E162" s="109" t="s">
        <v>266</v>
      </c>
      <c r="F162" s="122" t="s">
        <v>339</v>
      </c>
      <c r="G162" s="91"/>
      <c r="H162" s="91" t="e">
        <f>#REF!</f>
        <v>#REF!</v>
      </c>
      <c r="I162" s="92"/>
      <c r="J162" s="91" t="e">
        <f t="shared" si="6"/>
        <v>#REF!</v>
      </c>
      <c r="K162" s="90" t="e">
        <f t="shared" si="7"/>
        <v>#REF!</v>
      </c>
    </row>
    <row r="163" spans="1:11" x14ac:dyDescent="0.2">
      <c r="A163" s="95">
        <v>2</v>
      </c>
      <c r="B163" s="94">
        <v>2</v>
      </c>
      <c r="C163" s="94">
        <v>7</v>
      </c>
      <c r="D163" s="94">
        <v>1</v>
      </c>
      <c r="E163" s="109" t="s">
        <v>264</v>
      </c>
      <c r="F163" s="122" t="s">
        <v>338</v>
      </c>
      <c r="G163" s="91"/>
      <c r="H163" s="91" t="e">
        <f>#REF!</f>
        <v>#REF!</v>
      </c>
      <c r="I163" s="92"/>
      <c r="J163" s="91" t="e">
        <f t="shared" si="6"/>
        <v>#REF!</v>
      </c>
      <c r="K163" s="90" t="e">
        <f t="shared" si="7"/>
        <v>#REF!</v>
      </c>
    </row>
    <row r="164" spans="1:11" x14ac:dyDescent="0.2">
      <c r="A164" s="95">
        <v>2</v>
      </c>
      <c r="B164" s="94">
        <v>2</v>
      </c>
      <c r="C164" s="94">
        <v>7</v>
      </c>
      <c r="D164" s="94">
        <v>1</v>
      </c>
      <c r="E164" s="109" t="s">
        <v>112</v>
      </c>
      <c r="F164" s="122" t="s">
        <v>337</v>
      </c>
      <c r="G164" s="91">
        <f>'CONSOLIDADO FR'!K77</f>
        <v>0</v>
      </c>
      <c r="H164" s="91" t="e">
        <f>#REF!</f>
        <v>#REF!</v>
      </c>
      <c r="I164" s="92"/>
      <c r="J164" s="91" t="e">
        <f t="shared" si="6"/>
        <v>#REF!</v>
      </c>
      <c r="K164" s="90" t="e">
        <f t="shared" si="7"/>
        <v>#REF!</v>
      </c>
    </row>
    <row r="165" spans="1:11" ht="25.5" x14ac:dyDescent="0.2">
      <c r="A165" s="95">
        <v>2</v>
      </c>
      <c r="B165" s="94">
        <v>2</v>
      </c>
      <c r="C165" s="94">
        <v>7</v>
      </c>
      <c r="D165" s="94">
        <v>1</v>
      </c>
      <c r="E165" s="109" t="s">
        <v>110</v>
      </c>
      <c r="F165" s="122" t="s">
        <v>473</v>
      </c>
      <c r="G165" s="91">
        <f>'CONSOLIDADO FR'!K78</f>
        <v>0</v>
      </c>
      <c r="H165" s="91" t="e">
        <f>#REF!</f>
        <v>#REF!</v>
      </c>
      <c r="I165" s="92"/>
      <c r="J165" s="91" t="e">
        <f t="shared" si="6"/>
        <v>#REF!</v>
      </c>
      <c r="K165" s="90" t="e">
        <f t="shared" si="7"/>
        <v>#REF!</v>
      </c>
    </row>
    <row r="166" spans="1:11" ht="25.5" x14ac:dyDescent="0.2">
      <c r="A166" s="95">
        <v>2</v>
      </c>
      <c r="B166" s="94">
        <v>2</v>
      </c>
      <c r="C166" s="94">
        <v>7</v>
      </c>
      <c r="D166" s="94">
        <v>1</v>
      </c>
      <c r="E166" s="109" t="s">
        <v>24</v>
      </c>
      <c r="F166" s="122" t="s">
        <v>336</v>
      </c>
      <c r="G166" s="91">
        <f>'CONSOLIDADO FR'!K79</f>
        <v>0</v>
      </c>
      <c r="H166" s="91" t="e">
        <f>#REF!</f>
        <v>#REF!</v>
      </c>
      <c r="I166" s="92"/>
      <c r="J166" s="91" t="e">
        <f t="shared" si="6"/>
        <v>#REF!</v>
      </c>
      <c r="K166" s="90" t="e">
        <f t="shared" si="7"/>
        <v>#REF!</v>
      </c>
    </row>
    <row r="167" spans="1:11" x14ac:dyDescent="0.2">
      <c r="A167" s="103">
        <v>2</v>
      </c>
      <c r="B167" s="100">
        <v>2</v>
      </c>
      <c r="C167" s="100">
        <v>7</v>
      </c>
      <c r="D167" s="100">
        <v>2</v>
      </c>
      <c r="E167" s="100"/>
      <c r="F167" s="123" t="s">
        <v>335</v>
      </c>
      <c r="G167" s="97">
        <f>SUM(G168:G176)</f>
        <v>0</v>
      </c>
      <c r="H167" s="97" t="e">
        <f>SUM(H168:H176)</f>
        <v>#REF!</v>
      </c>
      <c r="I167" s="97">
        <f>SUM(I168:I176)</f>
        <v>0</v>
      </c>
      <c r="J167" s="97" t="e">
        <f t="shared" si="6"/>
        <v>#REF!</v>
      </c>
      <c r="K167" s="96"/>
    </row>
    <row r="168" spans="1:11" x14ac:dyDescent="0.2">
      <c r="A168" s="95">
        <v>2</v>
      </c>
      <c r="B168" s="94">
        <v>2</v>
      </c>
      <c r="C168" s="94">
        <v>7</v>
      </c>
      <c r="D168" s="94">
        <v>2</v>
      </c>
      <c r="E168" s="109" t="s">
        <v>78</v>
      </c>
      <c r="F168" s="122" t="s">
        <v>334</v>
      </c>
      <c r="G168" s="91">
        <f>'CONSOLIDADO FR'!K81</f>
        <v>0</v>
      </c>
      <c r="H168" s="91" t="e">
        <f>#REF!</f>
        <v>#REF!</v>
      </c>
      <c r="I168" s="92"/>
      <c r="J168" s="91" t="e">
        <f t="shared" si="6"/>
        <v>#REF!</v>
      </c>
      <c r="K168" s="90" t="e">
        <f t="shared" ref="K168:K176" si="8">J168/$J$25</f>
        <v>#REF!</v>
      </c>
    </row>
    <row r="169" spans="1:11" x14ac:dyDescent="0.2">
      <c r="A169" s="95">
        <v>2</v>
      </c>
      <c r="B169" s="94">
        <v>2</v>
      </c>
      <c r="C169" s="94">
        <v>7</v>
      </c>
      <c r="D169" s="94">
        <v>2</v>
      </c>
      <c r="E169" s="109" t="s">
        <v>77</v>
      </c>
      <c r="F169" s="122" t="s">
        <v>474</v>
      </c>
      <c r="G169" s="91">
        <f>'CONSOLIDADO FR'!K82</f>
        <v>0</v>
      </c>
      <c r="H169" s="91" t="e">
        <f>#REF!</f>
        <v>#REF!</v>
      </c>
      <c r="I169" s="92"/>
      <c r="J169" s="91" t="e">
        <f t="shared" si="6"/>
        <v>#REF!</v>
      </c>
      <c r="K169" s="90" t="e">
        <f t="shared" si="8"/>
        <v>#REF!</v>
      </c>
    </row>
    <row r="170" spans="1:11" x14ac:dyDescent="0.2">
      <c r="A170" s="95">
        <v>2</v>
      </c>
      <c r="B170" s="94">
        <v>2</v>
      </c>
      <c r="C170" s="94">
        <v>7</v>
      </c>
      <c r="D170" s="94">
        <v>2</v>
      </c>
      <c r="E170" s="109" t="s">
        <v>198</v>
      </c>
      <c r="F170" s="122" t="s">
        <v>333</v>
      </c>
      <c r="G170" s="92"/>
      <c r="H170" s="91" t="e">
        <f>#REF!</f>
        <v>#REF!</v>
      </c>
      <c r="I170" s="92"/>
      <c r="J170" s="91" t="e">
        <f t="shared" si="6"/>
        <v>#REF!</v>
      </c>
      <c r="K170" s="90" t="e">
        <f t="shared" si="8"/>
        <v>#REF!</v>
      </c>
    </row>
    <row r="171" spans="1:11" ht="25.5" x14ac:dyDescent="0.2">
      <c r="A171" s="95">
        <v>2</v>
      </c>
      <c r="B171" s="94">
        <v>2</v>
      </c>
      <c r="C171" s="94">
        <v>7</v>
      </c>
      <c r="D171" s="94">
        <v>2</v>
      </c>
      <c r="E171" s="109" t="s">
        <v>266</v>
      </c>
      <c r="F171" s="122" t="s">
        <v>332</v>
      </c>
      <c r="G171" s="91">
        <f>'CONSOLIDADO FR'!K83</f>
        <v>0</v>
      </c>
      <c r="H171" s="91" t="e">
        <f>#REF!</f>
        <v>#REF!</v>
      </c>
      <c r="I171" s="92"/>
      <c r="J171" s="91" t="e">
        <f t="shared" si="6"/>
        <v>#REF!</v>
      </c>
      <c r="K171" s="90" t="e">
        <f t="shared" si="8"/>
        <v>#REF!</v>
      </c>
    </row>
    <row r="172" spans="1:11" x14ac:dyDescent="0.2">
      <c r="A172" s="95">
        <v>2</v>
      </c>
      <c r="B172" s="94">
        <v>2</v>
      </c>
      <c r="C172" s="94">
        <v>7</v>
      </c>
      <c r="D172" s="94">
        <v>2</v>
      </c>
      <c r="E172" s="109" t="s">
        <v>264</v>
      </c>
      <c r="F172" s="122" t="s">
        <v>331</v>
      </c>
      <c r="G172" s="91">
        <f>'CONSOLIDADO FR'!K84</f>
        <v>0</v>
      </c>
      <c r="H172" s="91" t="e">
        <f>#REF!</f>
        <v>#REF!</v>
      </c>
      <c r="I172" s="92"/>
      <c r="J172" s="91" t="e">
        <f t="shared" si="6"/>
        <v>#REF!</v>
      </c>
      <c r="K172" s="90" t="e">
        <f t="shared" si="8"/>
        <v>#REF!</v>
      </c>
    </row>
    <row r="173" spans="1:11" ht="25.5" x14ac:dyDescent="0.2">
      <c r="A173" s="95">
        <v>2</v>
      </c>
      <c r="B173" s="94">
        <v>2</v>
      </c>
      <c r="C173" s="94">
        <v>7</v>
      </c>
      <c r="D173" s="94">
        <v>2</v>
      </c>
      <c r="E173" s="109" t="s">
        <v>112</v>
      </c>
      <c r="F173" s="118" t="s">
        <v>330</v>
      </c>
      <c r="G173" s="91">
        <f>'CONSOLIDADO FR'!K85</f>
        <v>0</v>
      </c>
      <c r="H173" s="91" t="e">
        <f>#REF!</f>
        <v>#REF!</v>
      </c>
      <c r="I173" s="91"/>
      <c r="J173" s="91" t="e">
        <f t="shared" si="6"/>
        <v>#REF!</v>
      </c>
      <c r="K173" s="90" t="e">
        <f t="shared" si="8"/>
        <v>#REF!</v>
      </c>
    </row>
    <row r="174" spans="1:11" x14ac:dyDescent="0.2">
      <c r="A174" s="95">
        <v>2</v>
      </c>
      <c r="B174" s="94">
        <v>2</v>
      </c>
      <c r="C174" s="94">
        <v>7</v>
      </c>
      <c r="D174" s="94">
        <v>2</v>
      </c>
      <c r="E174" s="109" t="s">
        <v>110</v>
      </c>
      <c r="F174" s="118" t="s">
        <v>329</v>
      </c>
      <c r="G174" s="91">
        <f>'CONSOLIDADO FR'!K86</f>
        <v>0</v>
      </c>
      <c r="H174" s="91" t="e">
        <f>#REF!</f>
        <v>#REF!</v>
      </c>
      <c r="I174" s="91"/>
      <c r="J174" s="91" t="e">
        <f t="shared" si="6"/>
        <v>#REF!</v>
      </c>
      <c r="K174" s="90" t="e">
        <f t="shared" si="8"/>
        <v>#REF!</v>
      </c>
    </row>
    <row r="175" spans="1:11" x14ac:dyDescent="0.2">
      <c r="A175" s="95">
        <v>2</v>
      </c>
      <c r="B175" s="94">
        <v>2</v>
      </c>
      <c r="C175" s="94">
        <v>7</v>
      </c>
      <c r="D175" s="94">
        <v>2</v>
      </c>
      <c r="E175" s="109" t="s">
        <v>328</v>
      </c>
      <c r="F175" s="118" t="s">
        <v>327</v>
      </c>
      <c r="G175" s="91">
        <f>'CONSOLIDADO FR'!K87</f>
        <v>0</v>
      </c>
      <c r="H175" s="91" t="e">
        <f>#REF!</f>
        <v>#REF!</v>
      </c>
      <c r="I175" s="91"/>
      <c r="J175" s="91" t="e">
        <f t="shared" si="6"/>
        <v>#REF!</v>
      </c>
      <c r="K175" s="90" t="e">
        <f t="shared" si="8"/>
        <v>#REF!</v>
      </c>
    </row>
    <row r="176" spans="1:11" ht="25.5" x14ac:dyDescent="0.2">
      <c r="A176" s="95">
        <v>2</v>
      </c>
      <c r="B176" s="94">
        <v>2</v>
      </c>
      <c r="C176" s="94">
        <v>7</v>
      </c>
      <c r="D176" s="94">
        <v>2</v>
      </c>
      <c r="E176" s="109" t="s">
        <v>24</v>
      </c>
      <c r="F176" s="118" t="s">
        <v>326</v>
      </c>
      <c r="G176" s="91">
        <f>'CONSOLIDADO FR'!K88</f>
        <v>0</v>
      </c>
      <c r="H176" s="91" t="e">
        <f>#REF!</f>
        <v>#REF!</v>
      </c>
      <c r="I176" s="91"/>
      <c r="J176" s="91" t="e">
        <f t="shared" si="6"/>
        <v>#REF!</v>
      </c>
      <c r="K176" s="90" t="e">
        <f t="shared" si="8"/>
        <v>#REF!</v>
      </c>
    </row>
    <row r="177" spans="1:11" x14ac:dyDescent="0.2">
      <c r="A177" s="101">
        <v>2</v>
      </c>
      <c r="B177" s="100">
        <v>2</v>
      </c>
      <c r="C177" s="100">
        <v>7</v>
      </c>
      <c r="D177" s="100">
        <v>3</v>
      </c>
      <c r="E177" s="99"/>
      <c r="F177" s="101" t="s">
        <v>325</v>
      </c>
      <c r="G177" s="97">
        <f>SUM(G178)</f>
        <v>0</v>
      </c>
      <c r="H177" s="97" t="e">
        <f>SUM(H178)</f>
        <v>#REF!</v>
      </c>
      <c r="I177" s="97">
        <f>SUM(I178)</f>
        <v>0</v>
      </c>
      <c r="J177" s="97" t="e">
        <f t="shared" si="6"/>
        <v>#REF!</v>
      </c>
      <c r="K177" s="96"/>
    </row>
    <row r="178" spans="1:11" x14ac:dyDescent="0.2">
      <c r="A178" s="95">
        <v>2</v>
      </c>
      <c r="B178" s="94">
        <v>2</v>
      </c>
      <c r="C178" s="94">
        <v>7</v>
      </c>
      <c r="D178" s="94">
        <v>3</v>
      </c>
      <c r="E178" s="109" t="s">
        <v>78</v>
      </c>
      <c r="F178" s="95" t="s">
        <v>325</v>
      </c>
      <c r="G178" s="91">
        <f>'CONSOLIDADO FR'!K90</f>
        <v>0</v>
      </c>
      <c r="H178" s="91" t="e">
        <f>#REF!</f>
        <v>#REF!</v>
      </c>
      <c r="I178" s="92"/>
      <c r="J178" s="91" t="e">
        <f t="shared" si="6"/>
        <v>#REF!</v>
      </c>
      <c r="K178" s="90" t="e">
        <f>J178/$J$25</f>
        <v>#REF!</v>
      </c>
    </row>
    <row r="179" spans="1:11" x14ac:dyDescent="0.2">
      <c r="A179" s="115">
        <v>2</v>
      </c>
      <c r="B179" s="107">
        <v>2</v>
      </c>
      <c r="C179" s="107">
        <v>8</v>
      </c>
      <c r="D179" s="107"/>
      <c r="E179" s="107"/>
      <c r="F179" s="115" t="s">
        <v>324</v>
      </c>
      <c r="G179" s="105">
        <f>+G180+G182+G184+G186+G188+G192+G197+G204</f>
        <v>1719.76</v>
      </c>
      <c r="H179" s="105" t="e">
        <f>+H180+H182+H184+H186+H188+H192+H197+H204</f>
        <v>#REF!</v>
      </c>
      <c r="I179" s="105">
        <f>+I180+I182+I184+I186+I188+I192+I197+I204</f>
        <v>0</v>
      </c>
      <c r="J179" s="105" t="e">
        <f t="shared" si="6"/>
        <v>#REF!</v>
      </c>
      <c r="K179" s="104"/>
    </row>
    <row r="180" spans="1:11" x14ac:dyDescent="0.2">
      <c r="A180" s="101">
        <v>2</v>
      </c>
      <c r="B180" s="100">
        <v>2</v>
      </c>
      <c r="C180" s="100">
        <v>8</v>
      </c>
      <c r="D180" s="100">
        <v>1</v>
      </c>
      <c r="E180" s="100"/>
      <c r="F180" s="101" t="s">
        <v>102</v>
      </c>
      <c r="G180" s="97">
        <f>SUM(G181)</f>
        <v>0</v>
      </c>
      <c r="H180" s="97" t="e">
        <f>SUM(H181)</f>
        <v>#REF!</v>
      </c>
      <c r="I180" s="97">
        <f>SUM(I181)</f>
        <v>0</v>
      </c>
      <c r="J180" s="97" t="e">
        <f t="shared" si="6"/>
        <v>#REF!</v>
      </c>
      <c r="K180" s="96"/>
    </row>
    <row r="181" spans="1:11" x14ac:dyDescent="0.2">
      <c r="A181" s="95">
        <v>2</v>
      </c>
      <c r="B181" s="94">
        <v>2</v>
      </c>
      <c r="C181" s="94">
        <v>8</v>
      </c>
      <c r="D181" s="94">
        <v>1</v>
      </c>
      <c r="E181" s="109" t="s">
        <v>78</v>
      </c>
      <c r="F181" s="95" t="s">
        <v>102</v>
      </c>
      <c r="G181" s="91">
        <f>'CONSOLIDADO FR'!K93</f>
        <v>0</v>
      </c>
      <c r="H181" s="91" t="e">
        <f>#REF!</f>
        <v>#REF!</v>
      </c>
      <c r="I181" s="91"/>
      <c r="J181" s="91" t="e">
        <f t="shared" si="6"/>
        <v>#REF!</v>
      </c>
      <c r="K181" s="90" t="e">
        <f>J181/$J$25</f>
        <v>#REF!</v>
      </c>
    </row>
    <row r="182" spans="1:11" x14ac:dyDescent="0.2">
      <c r="A182" s="101">
        <v>2</v>
      </c>
      <c r="B182" s="100">
        <v>2</v>
      </c>
      <c r="C182" s="100">
        <v>8</v>
      </c>
      <c r="D182" s="100">
        <v>2</v>
      </c>
      <c r="E182" s="100"/>
      <c r="F182" s="101" t="s">
        <v>101</v>
      </c>
      <c r="G182" s="97">
        <f>SUM(G183)</f>
        <v>1719.76</v>
      </c>
      <c r="H182" s="97" t="e">
        <f>SUM(H183)</f>
        <v>#REF!</v>
      </c>
      <c r="I182" s="97">
        <f>SUM(I183)</f>
        <v>0</v>
      </c>
      <c r="J182" s="97" t="e">
        <f t="shared" si="6"/>
        <v>#REF!</v>
      </c>
      <c r="K182" s="96"/>
    </row>
    <row r="183" spans="1:11" x14ac:dyDescent="0.2">
      <c r="A183" s="95">
        <v>2</v>
      </c>
      <c r="B183" s="94">
        <v>2</v>
      </c>
      <c r="C183" s="94">
        <v>8</v>
      </c>
      <c r="D183" s="94">
        <v>2</v>
      </c>
      <c r="E183" s="109" t="s">
        <v>78</v>
      </c>
      <c r="F183" s="95" t="s">
        <v>101</v>
      </c>
      <c r="G183" s="91">
        <f>'CONSOLIDADO FR'!K95</f>
        <v>1719.76</v>
      </c>
      <c r="H183" s="91" t="e">
        <f>#REF!</f>
        <v>#REF!</v>
      </c>
      <c r="I183" s="91"/>
      <c r="J183" s="91" t="e">
        <f t="shared" si="6"/>
        <v>#REF!</v>
      </c>
      <c r="K183" s="90" t="e">
        <f>J183/$J$25</f>
        <v>#REF!</v>
      </c>
    </row>
    <row r="184" spans="1:11" x14ac:dyDescent="0.2">
      <c r="A184" s="101">
        <v>2</v>
      </c>
      <c r="B184" s="100">
        <v>2</v>
      </c>
      <c r="C184" s="100">
        <v>8</v>
      </c>
      <c r="D184" s="100">
        <v>3</v>
      </c>
      <c r="E184" s="100"/>
      <c r="F184" s="101" t="s">
        <v>323</v>
      </c>
      <c r="G184" s="97">
        <f>SUM(G185)</f>
        <v>0</v>
      </c>
      <c r="H184" s="97" t="e">
        <f>SUM(H185)</f>
        <v>#REF!</v>
      </c>
      <c r="I184" s="97">
        <f>SUM(I185)</f>
        <v>0</v>
      </c>
      <c r="J184" s="97" t="e">
        <f t="shared" si="6"/>
        <v>#REF!</v>
      </c>
      <c r="K184" s="96"/>
    </row>
    <row r="185" spans="1:11" x14ac:dyDescent="0.2">
      <c r="A185" s="95">
        <v>2</v>
      </c>
      <c r="B185" s="94">
        <v>2</v>
      </c>
      <c r="C185" s="94">
        <v>8</v>
      </c>
      <c r="D185" s="94">
        <v>3</v>
      </c>
      <c r="E185" s="109" t="s">
        <v>78</v>
      </c>
      <c r="F185" s="95" t="s">
        <v>323</v>
      </c>
      <c r="G185" s="91">
        <f>'CONSOLIDADO FR'!K97</f>
        <v>0</v>
      </c>
      <c r="H185" s="91" t="e">
        <f>#REF!</f>
        <v>#REF!</v>
      </c>
      <c r="I185" s="91"/>
      <c r="J185" s="91" t="e">
        <f t="shared" si="6"/>
        <v>#REF!</v>
      </c>
      <c r="K185" s="90" t="e">
        <f>J185/$J$25</f>
        <v>#REF!</v>
      </c>
    </row>
    <row r="186" spans="1:11" x14ac:dyDescent="0.2">
      <c r="A186" s="101">
        <v>2</v>
      </c>
      <c r="B186" s="100">
        <v>2</v>
      </c>
      <c r="C186" s="100">
        <v>8</v>
      </c>
      <c r="D186" s="100">
        <v>4</v>
      </c>
      <c r="E186" s="100"/>
      <c r="F186" s="101" t="s">
        <v>99</v>
      </c>
      <c r="G186" s="97">
        <f>SUM(G187)</f>
        <v>0</v>
      </c>
      <c r="H186" s="97" t="e">
        <f>SUM(H187)</f>
        <v>#REF!</v>
      </c>
      <c r="I186" s="97">
        <f>SUM(I187)</f>
        <v>0</v>
      </c>
      <c r="J186" s="97" t="e">
        <f t="shared" si="6"/>
        <v>#REF!</v>
      </c>
      <c r="K186" s="96"/>
    </row>
    <row r="187" spans="1:11" x14ac:dyDescent="0.2">
      <c r="A187" s="95">
        <v>2</v>
      </c>
      <c r="B187" s="94">
        <v>2</v>
      </c>
      <c r="C187" s="94">
        <v>8</v>
      </c>
      <c r="D187" s="94">
        <v>4</v>
      </c>
      <c r="E187" s="109" t="s">
        <v>78</v>
      </c>
      <c r="F187" s="95" t="s">
        <v>99</v>
      </c>
      <c r="G187" s="91">
        <f>'CONSOLIDADO FR'!K99</f>
        <v>0</v>
      </c>
      <c r="H187" s="91" t="e">
        <f>#REF!</f>
        <v>#REF!</v>
      </c>
      <c r="I187" s="91"/>
      <c r="J187" s="91" t="e">
        <f t="shared" si="6"/>
        <v>#REF!</v>
      </c>
      <c r="K187" s="90" t="e">
        <f>J187/$J$25</f>
        <v>#REF!</v>
      </c>
    </row>
    <row r="188" spans="1:11" x14ac:dyDescent="0.2">
      <c r="A188" s="101">
        <v>2</v>
      </c>
      <c r="B188" s="100">
        <v>2</v>
      </c>
      <c r="C188" s="100">
        <v>8</v>
      </c>
      <c r="D188" s="100">
        <v>5</v>
      </c>
      <c r="E188" s="100"/>
      <c r="F188" s="101" t="s">
        <v>98</v>
      </c>
      <c r="G188" s="97">
        <f>SUM(G189:G191)</f>
        <v>0</v>
      </c>
      <c r="H188" s="97" t="e">
        <f>SUM(H189:H191)</f>
        <v>#REF!</v>
      </c>
      <c r="I188" s="97">
        <f>SUM(I189:I191)</f>
        <v>0</v>
      </c>
      <c r="J188" s="97" t="e">
        <f t="shared" si="6"/>
        <v>#REF!</v>
      </c>
      <c r="K188" s="96"/>
    </row>
    <row r="189" spans="1:11" x14ac:dyDescent="0.2">
      <c r="A189" s="95">
        <v>2</v>
      </c>
      <c r="B189" s="94">
        <v>2</v>
      </c>
      <c r="C189" s="94">
        <v>8</v>
      </c>
      <c r="D189" s="94">
        <v>5</v>
      </c>
      <c r="E189" s="109" t="s">
        <v>78</v>
      </c>
      <c r="F189" s="95" t="s">
        <v>97</v>
      </c>
      <c r="G189" s="91">
        <f>'CONSOLIDADO FR'!K101</f>
        <v>0</v>
      </c>
      <c r="H189" s="91" t="e">
        <f>#REF!</f>
        <v>#REF!</v>
      </c>
      <c r="I189" s="91"/>
      <c r="J189" s="91" t="e">
        <f t="shared" si="6"/>
        <v>#REF!</v>
      </c>
      <c r="K189" s="90" t="e">
        <f>J189/$J$25</f>
        <v>#REF!</v>
      </c>
    </row>
    <row r="190" spans="1:11" x14ac:dyDescent="0.2">
      <c r="A190" s="95">
        <v>2</v>
      </c>
      <c r="B190" s="94">
        <v>2</v>
      </c>
      <c r="C190" s="94">
        <v>8</v>
      </c>
      <c r="D190" s="94">
        <v>5</v>
      </c>
      <c r="E190" s="109" t="s">
        <v>77</v>
      </c>
      <c r="F190" s="95" t="s">
        <v>96</v>
      </c>
      <c r="G190" s="91">
        <f>'CONSOLIDADO FR'!K102</f>
        <v>0</v>
      </c>
      <c r="H190" s="91" t="e">
        <f>#REF!</f>
        <v>#REF!</v>
      </c>
      <c r="I190" s="91"/>
      <c r="J190" s="91" t="e">
        <f t="shared" si="6"/>
        <v>#REF!</v>
      </c>
      <c r="K190" s="90" t="e">
        <f>J190/$J$25</f>
        <v>#REF!</v>
      </c>
    </row>
    <row r="191" spans="1:11" x14ac:dyDescent="0.2">
      <c r="A191" s="95">
        <v>2</v>
      </c>
      <c r="B191" s="94">
        <v>2</v>
      </c>
      <c r="C191" s="94">
        <v>8</v>
      </c>
      <c r="D191" s="94">
        <v>5</v>
      </c>
      <c r="E191" s="109" t="s">
        <v>198</v>
      </c>
      <c r="F191" s="95" t="s">
        <v>95</v>
      </c>
      <c r="G191" s="91">
        <f>'CONSOLIDADO FR'!K103</f>
        <v>0</v>
      </c>
      <c r="H191" s="91" t="e">
        <f>#REF!</f>
        <v>#REF!</v>
      </c>
      <c r="I191" s="91"/>
      <c r="J191" s="91" t="e">
        <f t="shared" si="6"/>
        <v>#REF!</v>
      </c>
      <c r="K191" s="90" t="e">
        <f>J191/$J$25</f>
        <v>#REF!</v>
      </c>
    </row>
    <row r="192" spans="1:11" x14ac:dyDescent="0.2">
      <c r="A192" s="101">
        <v>2</v>
      </c>
      <c r="B192" s="100">
        <v>2</v>
      </c>
      <c r="C192" s="100">
        <v>8</v>
      </c>
      <c r="D192" s="100">
        <v>6</v>
      </c>
      <c r="E192" s="100"/>
      <c r="F192" s="101" t="s">
        <v>94</v>
      </c>
      <c r="G192" s="97">
        <f>SUM(G193:G196)</f>
        <v>0</v>
      </c>
      <c r="H192" s="97" t="e">
        <f>SUM(H193:H196)</f>
        <v>#REF!</v>
      </c>
      <c r="I192" s="97">
        <f>SUM(I193:I196)</f>
        <v>0</v>
      </c>
      <c r="J192" s="97" t="e">
        <f t="shared" si="6"/>
        <v>#REF!</v>
      </c>
      <c r="K192" s="96"/>
    </row>
    <row r="193" spans="1:11" x14ac:dyDescent="0.2">
      <c r="A193" s="95">
        <v>2</v>
      </c>
      <c r="B193" s="94">
        <v>2</v>
      </c>
      <c r="C193" s="94">
        <v>8</v>
      </c>
      <c r="D193" s="94">
        <v>6</v>
      </c>
      <c r="E193" s="109" t="s">
        <v>78</v>
      </c>
      <c r="F193" s="95" t="s">
        <v>322</v>
      </c>
      <c r="G193" s="91">
        <f>'CONSOLIDADO FR'!K105</f>
        <v>0</v>
      </c>
      <c r="H193" s="91" t="e">
        <f>#REF!</f>
        <v>#REF!</v>
      </c>
      <c r="I193" s="91"/>
      <c r="J193" s="91" t="e">
        <f t="shared" si="6"/>
        <v>#REF!</v>
      </c>
      <c r="K193" s="90" t="e">
        <f>J193/$J$25</f>
        <v>#REF!</v>
      </c>
    </row>
    <row r="194" spans="1:11" x14ac:dyDescent="0.2">
      <c r="A194" s="95">
        <v>2</v>
      </c>
      <c r="B194" s="94">
        <v>2</v>
      </c>
      <c r="C194" s="94">
        <v>8</v>
      </c>
      <c r="D194" s="94">
        <v>6</v>
      </c>
      <c r="E194" s="109" t="s">
        <v>77</v>
      </c>
      <c r="F194" s="95" t="s">
        <v>92</v>
      </c>
      <c r="G194" s="91">
        <f>'CONSOLIDADO FR'!K106</f>
        <v>0</v>
      </c>
      <c r="H194" s="91" t="e">
        <f>#REF!</f>
        <v>#REF!</v>
      </c>
      <c r="I194" s="91"/>
      <c r="J194" s="91" t="e">
        <f t="shared" si="6"/>
        <v>#REF!</v>
      </c>
      <c r="K194" s="90" t="e">
        <f>J194/$J$25</f>
        <v>#REF!</v>
      </c>
    </row>
    <row r="195" spans="1:11" x14ac:dyDescent="0.2">
      <c r="A195" s="95">
        <v>2</v>
      </c>
      <c r="B195" s="94">
        <v>2</v>
      </c>
      <c r="C195" s="94">
        <v>8</v>
      </c>
      <c r="D195" s="94">
        <v>6</v>
      </c>
      <c r="E195" s="109" t="s">
        <v>198</v>
      </c>
      <c r="F195" s="95" t="s">
        <v>321</v>
      </c>
      <c r="G195" s="91"/>
      <c r="H195" s="91" t="e">
        <f>#REF!</f>
        <v>#REF!</v>
      </c>
      <c r="I195" s="91"/>
      <c r="J195" s="91" t="e">
        <f t="shared" si="6"/>
        <v>#REF!</v>
      </c>
      <c r="K195" s="90" t="e">
        <f>J195/$J$25</f>
        <v>#REF!</v>
      </c>
    </row>
    <row r="196" spans="1:11" x14ac:dyDescent="0.2">
      <c r="A196" s="95">
        <v>2</v>
      </c>
      <c r="B196" s="94">
        <v>2</v>
      </c>
      <c r="C196" s="94">
        <v>8</v>
      </c>
      <c r="D196" s="94">
        <v>6</v>
      </c>
      <c r="E196" s="109" t="s">
        <v>266</v>
      </c>
      <c r="F196" s="95" t="s">
        <v>320</v>
      </c>
      <c r="G196" s="91"/>
      <c r="H196" s="91" t="e">
        <f>#REF!</f>
        <v>#REF!</v>
      </c>
      <c r="I196" s="91"/>
      <c r="J196" s="91" t="e">
        <f t="shared" si="6"/>
        <v>#REF!</v>
      </c>
      <c r="K196" s="90" t="e">
        <f>J196/$J$25</f>
        <v>#REF!</v>
      </c>
    </row>
    <row r="197" spans="1:11" x14ac:dyDescent="0.2">
      <c r="A197" s="101">
        <v>2</v>
      </c>
      <c r="B197" s="100">
        <v>2</v>
      </c>
      <c r="C197" s="100">
        <v>8</v>
      </c>
      <c r="D197" s="100">
        <v>7</v>
      </c>
      <c r="E197" s="100"/>
      <c r="F197" s="101" t="s">
        <v>319</v>
      </c>
      <c r="G197" s="97">
        <f>SUM(G198:G203)</f>
        <v>0</v>
      </c>
      <c r="H197" s="97" t="e">
        <f>SUM(H198:H203)</f>
        <v>#REF!</v>
      </c>
      <c r="I197" s="97">
        <f>SUM(I198:I203)</f>
        <v>0</v>
      </c>
      <c r="J197" s="97" t="e">
        <f t="shared" si="6"/>
        <v>#REF!</v>
      </c>
      <c r="K197" s="96"/>
    </row>
    <row r="198" spans="1:11" x14ac:dyDescent="0.2">
      <c r="A198" s="95">
        <v>2</v>
      </c>
      <c r="B198" s="94">
        <v>2</v>
      </c>
      <c r="C198" s="94">
        <v>8</v>
      </c>
      <c r="D198" s="94">
        <v>7</v>
      </c>
      <c r="E198" s="109" t="s">
        <v>78</v>
      </c>
      <c r="F198" s="118" t="s">
        <v>318</v>
      </c>
      <c r="G198" s="91"/>
      <c r="H198" s="91" t="e">
        <f>#REF!</f>
        <v>#REF!</v>
      </c>
      <c r="I198" s="91"/>
      <c r="J198" s="91" t="e">
        <f t="shared" si="6"/>
        <v>#REF!</v>
      </c>
      <c r="K198" s="90" t="e">
        <f t="shared" ref="K198:K203" si="9">J198/$J$25</f>
        <v>#REF!</v>
      </c>
    </row>
    <row r="199" spans="1:11" x14ac:dyDescent="0.2">
      <c r="A199" s="95">
        <v>2</v>
      </c>
      <c r="B199" s="94">
        <v>2</v>
      </c>
      <c r="C199" s="94">
        <v>8</v>
      </c>
      <c r="D199" s="94">
        <v>7</v>
      </c>
      <c r="E199" s="109" t="s">
        <v>77</v>
      </c>
      <c r="F199" s="118" t="s">
        <v>317</v>
      </c>
      <c r="G199" s="91">
        <f>'CONSOLIDADO FR'!K108</f>
        <v>0</v>
      </c>
      <c r="H199" s="91" t="e">
        <f>#REF!</f>
        <v>#REF!</v>
      </c>
      <c r="I199" s="91"/>
      <c r="J199" s="91" t="e">
        <f t="shared" si="6"/>
        <v>#REF!</v>
      </c>
      <c r="K199" s="90" t="e">
        <f t="shared" si="9"/>
        <v>#REF!</v>
      </c>
    </row>
    <row r="200" spans="1:11" x14ac:dyDescent="0.2">
      <c r="A200" s="95">
        <v>2</v>
      </c>
      <c r="B200" s="94">
        <v>2</v>
      </c>
      <c r="C200" s="94">
        <v>8</v>
      </c>
      <c r="D200" s="94">
        <v>7</v>
      </c>
      <c r="E200" s="109" t="s">
        <v>198</v>
      </c>
      <c r="F200" s="118" t="s">
        <v>316</v>
      </c>
      <c r="G200" s="91">
        <f>'CONSOLIDADO FR'!K109</f>
        <v>0</v>
      </c>
      <c r="H200" s="91" t="e">
        <f>#REF!</f>
        <v>#REF!</v>
      </c>
      <c r="I200" s="91"/>
      <c r="J200" s="91" t="e">
        <f t="shared" si="6"/>
        <v>#REF!</v>
      </c>
      <c r="K200" s="90" t="e">
        <f t="shared" si="9"/>
        <v>#REF!</v>
      </c>
    </row>
    <row r="201" spans="1:11" x14ac:dyDescent="0.2">
      <c r="A201" s="95">
        <v>2</v>
      </c>
      <c r="B201" s="94">
        <v>2</v>
      </c>
      <c r="C201" s="94">
        <v>8</v>
      </c>
      <c r="D201" s="94">
        <v>7</v>
      </c>
      <c r="E201" s="109" t="s">
        <v>266</v>
      </c>
      <c r="F201" s="118" t="s">
        <v>315</v>
      </c>
      <c r="G201" s="91">
        <f>'CONSOLIDADO FR'!K110</f>
        <v>0</v>
      </c>
      <c r="H201" s="91" t="e">
        <f>#REF!</f>
        <v>#REF!</v>
      </c>
      <c r="I201" s="91"/>
      <c r="J201" s="91" t="e">
        <f t="shared" si="6"/>
        <v>#REF!</v>
      </c>
      <c r="K201" s="90" t="e">
        <f t="shared" si="9"/>
        <v>#REF!</v>
      </c>
    </row>
    <row r="202" spans="1:11" x14ac:dyDescent="0.2">
      <c r="A202" s="95">
        <v>2</v>
      </c>
      <c r="B202" s="94">
        <v>2</v>
      </c>
      <c r="C202" s="94">
        <v>8</v>
      </c>
      <c r="D202" s="94">
        <v>7</v>
      </c>
      <c r="E202" s="109" t="s">
        <v>264</v>
      </c>
      <c r="F202" s="118" t="s">
        <v>314</v>
      </c>
      <c r="G202" s="91">
        <f>'CONSOLIDADO FR'!K111</f>
        <v>0</v>
      </c>
      <c r="H202" s="91" t="e">
        <f>#REF!</f>
        <v>#REF!</v>
      </c>
      <c r="I202" s="91"/>
      <c r="J202" s="91" t="e">
        <f t="shared" si="6"/>
        <v>#REF!</v>
      </c>
      <c r="K202" s="90" t="e">
        <f t="shared" si="9"/>
        <v>#REF!</v>
      </c>
    </row>
    <row r="203" spans="1:11" x14ac:dyDescent="0.2">
      <c r="A203" s="95">
        <v>2</v>
      </c>
      <c r="B203" s="94">
        <v>2</v>
      </c>
      <c r="C203" s="94">
        <v>8</v>
      </c>
      <c r="D203" s="94">
        <v>7</v>
      </c>
      <c r="E203" s="109" t="s">
        <v>112</v>
      </c>
      <c r="F203" s="118" t="s">
        <v>313</v>
      </c>
      <c r="G203" s="91">
        <f>'CONSOLIDADO FR'!K112</f>
        <v>0</v>
      </c>
      <c r="H203" s="91" t="e">
        <f>#REF!</f>
        <v>#REF!</v>
      </c>
      <c r="I203" s="91"/>
      <c r="J203" s="91" t="e">
        <f t="shared" si="6"/>
        <v>#REF!</v>
      </c>
      <c r="K203" s="90" t="e">
        <f t="shared" si="9"/>
        <v>#REF!</v>
      </c>
    </row>
    <row r="204" spans="1:11" x14ac:dyDescent="0.2">
      <c r="A204" s="101">
        <v>2</v>
      </c>
      <c r="B204" s="100">
        <v>2</v>
      </c>
      <c r="C204" s="100">
        <v>8</v>
      </c>
      <c r="D204" s="100">
        <v>8</v>
      </c>
      <c r="E204" s="100"/>
      <c r="F204" s="119" t="s">
        <v>87</v>
      </c>
      <c r="G204" s="97">
        <f>SUM(G205:G207)</f>
        <v>0</v>
      </c>
      <c r="H204" s="97" t="e">
        <f>SUM(H205:H207)</f>
        <v>#REF!</v>
      </c>
      <c r="I204" s="97">
        <f>SUM(I205:I207)</f>
        <v>0</v>
      </c>
      <c r="J204" s="97" t="e">
        <f t="shared" si="6"/>
        <v>#REF!</v>
      </c>
      <c r="K204" s="96"/>
    </row>
    <row r="205" spans="1:11" x14ac:dyDescent="0.2">
      <c r="A205" s="95">
        <v>2</v>
      </c>
      <c r="B205" s="94">
        <v>2</v>
      </c>
      <c r="C205" s="94">
        <v>8</v>
      </c>
      <c r="D205" s="94">
        <v>8</v>
      </c>
      <c r="E205" s="109" t="s">
        <v>78</v>
      </c>
      <c r="F205" s="118" t="s">
        <v>86</v>
      </c>
      <c r="G205" s="91">
        <f>'CONSOLIDADO FR'!K114</f>
        <v>0</v>
      </c>
      <c r="H205" s="91" t="e">
        <f>#REF!</f>
        <v>#REF!</v>
      </c>
      <c r="I205" s="91"/>
      <c r="J205" s="91" t="e">
        <f t="shared" si="6"/>
        <v>#REF!</v>
      </c>
      <c r="K205" s="90" t="e">
        <f>J205/$J$25</f>
        <v>#REF!</v>
      </c>
    </row>
    <row r="206" spans="1:11" x14ac:dyDescent="0.2">
      <c r="A206" s="95">
        <v>2</v>
      </c>
      <c r="B206" s="94">
        <v>2</v>
      </c>
      <c r="C206" s="94">
        <v>8</v>
      </c>
      <c r="D206" s="94">
        <v>8</v>
      </c>
      <c r="E206" s="109" t="s">
        <v>77</v>
      </c>
      <c r="F206" s="118" t="s">
        <v>85</v>
      </c>
      <c r="G206" s="91">
        <f>'CONSOLIDADO FR'!K115</f>
        <v>0</v>
      </c>
      <c r="H206" s="91" t="e">
        <f>#REF!</f>
        <v>#REF!</v>
      </c>
      <c r="I206" s="91"/>
      <c r="J206" s="91" t="e">
        <f t="shared" si="6"/>
        <v>#REF!</v>
      </c>
      <c r="K206" s="90" t="e">
        <f>J206/$J$25</f>
        <v>#REF!</v>
      </c>
    </row>
    <row r="207" spans="1:11" x14ac:dyDescent="0.2">
      <c r="A207" s="95">
        <v>2</v>
      </c>
      <c r="B207" s="94">
        <v>2</v>
      </c>
      <c r="C207" s="94">
        <v>8</v>
      </c>
      <c r="D207" s="94">
        <v>8</v>
      </c>
      <c r="E207" s="109" t="s">
        <v>198</v>
      </c>
      <c r="F207" s="118" t="s">
        <v>84</v>
      </c>
      <c r="G207" s="91">
        <f>'CONSOLIDADO FR'!K116</f>
        <v>0</v>
      </c>
      <c r="H207" s="91" t="e">
        <f>#REF!</f>
        <v>#REF!</v>
      </c>
      <c r="I207" s="91"/>
      <c r="J207" s="91" t="e">
        <f t="shared" si="6"/>
        <v>#REF!</v>
      </c>
      <c r="K207" s="90" t="e">
        <f>J207/$J$25</f>
        <v>#REF!</v>
      </c>
    </row>
    <row r="208" spans="1:11" x14ac:dyDescent="0.2">
      <c r="A208" s="115">
        <v>2</v>
      </c>
      <c r="B208" s="107">
        <v>2</v>
      </c>
      <c r="C208" s="107">
        <v>9</v>
      </c>
      <c r="D208" s="107"/>
      <c r="E208" s="107"/>
      <c r="F208" s="115" t="s">
        <v>312</v>
      </c>
      <c r="G208" s="105">
        <f t="shared" ref="G208:I208" si="10">+G209</f>
        <v>0</v>
      </c>
      <c r="H208" s="105" t="e">
        <f t="shared" si="10"/>
        <v>#REF!</v>
      </c>
      <c r="I208" s="105">
        <f t="shared" si="10"/>
        <v>0</v>
      </c>
      <c r="J208" s="105" t="e">
        <f t="shared" si="6"/>
        <v>#REF!</v>
      </c>
      <c r="K208" s="104"/>
    </row>
    <row r="209" spans="1:11" x14ac:dyDescent="0.2">
      <c r="A209" s="101">
        <v>2</v>
      </c>
      <c r="B209" s="100">
        <v>2</v>
      </c>
      <c r="C209" s="100">
        <v>9</v>
      </c>
      <c r="D209" s="100">
        <v>2</v>
      </c>
      <c r="E209" s="100"/>
      <c r="F209" s="101" t="s">
        <v>82</v>
      </c>
      <c r="G209" s="97">
        <f>G210+G211</f>
        <v>0</v>
      </c>
      <c r="H209" s="97" t="e">
        <f t="shared" ref="H209:I209" si="11">H210+H211</f>
        <v>#REF!</v>
      </c>
      <c r="I209" s="97">
        <f t="shared" si="11"/>
        <v>0</v>
      </c>
      <c r="J209" s="97" t="e">
        <f t="shared" si="6"/>
        <v>#REF!</v>
      </c>
      <c r="K209" s="96"/>
    </row>
    <row r="210" spans="1:11" x14ac:dyDescent="0.2">
      <c r="A210" s="95">
        <v>2</v>
      </c>
      <c r="B210" s="94">
        <v>2</v>
      </c>
      <c r="C210" s="94">
        <v>9</v>
      </c>
      <c r="D210" s="94">
        <v>2</v>
      </c>
      <c r="E210" s="109" t="s">
        <v>78</v>
      </c>
      <c r="F210" s="118" t="s">
        <v>456</v>
      </c>
      <c r="G210" s="91">
        <f>'CONSOLIDADO FR'!K119</f>
        <v>0</v>
      </c>
      <c r="H210" s="91" t="e">
        <f>#REF!</f>
        <v>#REF!</v>
      </c>
      <c r="I210" s="91"/>
      <c r="J210" s="91" t="e">
        <f t="shared" si="6"/>
        <v>#REF!</v>
      </c>
      <c r="K210" s="90" t="e">
        <f>J210/$J$25</f>
        <v>#REF!</v>
      </c>
    </row>
    <row r="211" spans="1:11" x14ac:dyDescent="0.2">
      <c r="A211" s="95">
        <v>2</v>
      </c>
      <c r="B211" s="94">
        <v>2</v>
      </c>
      <c r="C211" s="94">
        <v>9</v>
      </c>
      <c r="D211" s="94">
        <v>2</v>
      </c>
      <c r="E211" s="109" t="s">
        <v>198</v>
      </c>
      <c r="F211" s="118" t="s">
        <v>457</v>
      </c>
      <c r="G211" s="91">
        <f>'CONSOLIDADO FR'!K120</f>
        <v>0</v>
      </c>
      <c r="H211" s="91" t="e">
        <f>#REF!</f>
        <v>#REF!</v>
      </c>
      <c r="I211" s="91"/>
      <c r="J211" s="91" t="e">
        <f t="shared" si="6"/>
        <v>#REF!</v>
      </c>
      <c r="K211" s="90" t="e">
        <f>J211/$J$25</f>
        <v>#REF!</v>
      </c>
    </row>
    <row r="212" spans="1:11" x14ac:dyDescent="0.2">
      <c r="A212" s="108">
        <v>2</v>
      </c>
      <c r="B212" s="107">
        <v>3</v>
      </c>
      <c r="C212" s="107"/>
      <c r="D212" s="107"/>
      <c r="E212" s="107"/>
      <c r="F212" s="115" t="s">
        <v>311</v>
      </c>
      <c r="G212" s="105">
        <f>G213+G225+G232+G245+G250+G261+G286+G303+G308</f>
        <v>872816.91</v>
      </c>
      <c r="H212" s="105" t="e">
        <f>H213+H225+H232+H245+H250+H261+H286+H303+H308</f>
        <v>#REF!</v>
      </c>
      <c r="I212" s="105">
        <f>I213+I225+I232+I245+I250+I261+I286+I303+I308</f>
        <v>0</v>
      </c>
      <c r="J212" s="105" t="e">
        <f t="shared" si="6"/>
        <v>#REF!</v>
      </c>
      <c r="K212" s="104" t="e">
        <f>J212/$J$25</f>
        <v>#REF!</v>
      </c>
    </row>
    <row r="213" spans="1:11" x14ac:dyDescent="0.2">
      <c r="A213" s="108">
        <v>2</v>
      </c>
      <c r="B213" s="107">
        <v>3</v>
      </c>
      <c r="C213" s="107">
        <v>1</v>
      </c>
      <c r="D213" s="107"/>
      <c r="E213" s="107"/>
      <c r="F213" s="115" t="s">
        <v>310</v>
      </c>
      <c r="G213" s="105">
        <f>+G214+G217+G219+G223</f>
        <v>27992</v>
      </c>
      <c r="H213" s="105" t="e">
        <f>+H214+H217+H219+H223</f>
        <v>#REF!</v>
      </c>
      <c r="I213" s="105">
        <f>+I214+I217+I219+I223</f>
        <v>0</v>
      </c>
      <c r="J213" s="105" t="e">
        <f t="shared" si="6"/>
        <v>#REF!</v>
      </c>
      <c r="K213" s="104"/>
    </row>
    <row r="214" spans="1:11" x14ac:dyDescent="0.2">
      <c r="A214" s="103">
        <v>2</v>
      </c>
      <c r="B214" s="100">
        <v>3</v>
      </c>
      <c r="C214" s="100">
        <v>1</v>
      </c>
      <c r="D214" s="100">
        <v>1</v>
      </c>
      <c r="E214" s="99"/>
      <c r="F214" s="101" t="s">
        <v>79</v>
      </c>
      <c r="G214" s="97">
        <f>SUM(G215:G216)</f>
        <v>27992</v>
      </c>
      <c r="H214" s="97" t="e">
        <f>SUM(H215:H216)</f>
        <v>#REF!</v>
      </c>
      <c r="I214" s="97">
        <f>SUM(I215:I216)</f>
        <v>0</v>
      </c>
      <c r="J214" s="97" t="e">
        <f t="shared" si="6"/>
        <v>#REF!</v>
      </c>
      <c r="K214" s="96"/>
    </row>
    <row r="215" spans="1:11" x14ac:dyDescent="0.2">
      <c r="A215" s="102">
        <v>2</v>
      </c>
      <c r="B215" s="94">
        <v>3</v>
      </c>
      <c r="C215" s="94">
        <v>1</v>
      </c>
      <c r="D215" s="94">
        <v>1</v>
      </c>
      <c r="E215" s="109" t="s">
        <v>78</v>
      </c>
      <c r="F215" s="95" t="s">
        <v>79</v>
      </c>
      <c r="G215" s="91">
        <f>'CONSOLIDADO FR'!K124</f>
        <v>27992</v>
      </c>
      <c r="H215" s="91" t="e">
        <f>#REF!</f>
        <v>#REF!</v>
      </c>
      <c r="I215" s="92"/>
      <c r="J215" s="91" t="e">
        <f t="shared" si="6"/>
        <v>#REF!</v>
      </c>
      <c r="K215" s="90" t="e">
        <f>J215/$J$25</f>
        <v>#REF!</v>
      </c>
    </row>
    <row r="216" spans="1:11" x14ac:dyDescent="0.2">
      <c r="A216" s="102">
        <v>2</v>
      </c>
      <c r="B216" s="94">
        <v>3</v>
      </c>
      <c r="C216" s="94">
        <v>1</v>
      </c>
      <c r="D216" s="94">
        <v>1</v>
      </c>
      <c r="E216" s="109" t="s">
        <v>77</v>
      </c>
      <c r="F216" s="95" t="s">
        <v>309</v>
      </c>
      <c r="G216" s="92"/>
      <c r="H216" s="91" t="e">
        <f>#REF!</f>
        <v>#REF!</v>
      </c>
      <c r="I216" s="92"/>
      <c r="J216" s="91" t="e">
        <f t="shared" si="6"/>
        <v>#REF!</v>
      </c>
      <c r="K216" s="90" t="e">
        <f>J216/$J$25</f>
        <v>#REF!</v>
      </c>
    </row>
    <row r="217" spans="1:11" x14ac:dyDescent="0.2">
      <c r="A217" s="103">
        <v>2</v>
      </c>
      <c r="B217" s="100">
        <v>3</v>
      </c>
      <c r="C217" s="100">
        <v>1</v>
      </c>
      <c r="D217" s="100">
        <v>2</v>
      </c>
      <c r="E217" s="99"/>
      <c r="F217" s="101" t="s">
        <v>308</v>
      </c>
      <c r="G217" s="97">
        <f>SUM(G218)</f>
        <v>0</v>
      </c>
      <c r="H217" s="97" t="e">
        <f>SUM(H218)</f>
        <v>#REF!</v>
      </c>
      <c r="I217" s="97">
        <f>SUM(I218)</f>
        <v>0</v>
      </c>
      <c r="J217" s="97" t="e">
        <f t="shared" si="6"/>
        <v>#REF!</v>
      </c>
      <c r="K217" s="96"/>
    </row>
    <row r="218" spans="1:11" x14ac:dyDescent="0.2">
      <c r="A218" s="102">
        <v>2</v>
      </c>
      <c r="B218" s="94">
        <v>3</v>
      </c>
      <c r="C218" s="94">
        <v>1</v>
      </c>
      <c r="D218" s="94">
        <v>2</v>
      </c>
      <c r="E218" s="109" t="s">
        <v>78</v>
      </c>
      <c r="F218" s="95" t="s">
        <v>308</v>
      </c>
      <c r="G218" s="92"/>
      <c r="H218" s="91" t="e">
        <f>#REF!</f>
        <v>#REF!</v>
      </c>
      <c r="I218" s="92"/>
      <c r="J218" s="91" t="e">
        <f t="shared" si="6"/>
        <v>#REF!</v>
      </c>
      <c r="K218" s="90" t="e">
        <f>J218/$J$25</f>
        <v>#REF!</v>
      </c>
    </row>
    <row r="219" spans="1:11" x14ac:dyDescent="0.2">
      <c r="A219" s="103">
        <v>2</v>
      </c>
      <c r="B219" s="100">
        <v>3</v>
      </c>
      <c r="C219" s="100">
        <v>1</v>
      </c>
      <c r="D219" s="100">
        <v>3</v>
      </c>
      <c r="E219" s="100"/>
      <c r="F219" s="101" t="s">
        <v>307</v>
      </c>
      <c r="G219" s="97">
        <f>SUM(G220:G222)</f>
        <v>0</v>
      </c>
      <c r="H219" s="97" t="e">
        <f>SUM(H220:H222)</f>
        <v>#REF!</v>
      </c>
      <c r="I219" s="97">
        <f>SUM(I220:I222)</f>
        <v>0</v>
      </c>
      <c r="J219" s="97" t="e">
        <f t="shared" ref="J219:J282" si="12">SUM(G219:I219)</f>
        <v>#REF!</v>
      </c>
      <c r="K219" s="96"/>
    </row>
    <row r="220" spans="1:11" x14ac:dyDescent="0.2">
      <c r="A220" s="102">
        <v>2</v>
      </c>
      <c r="B220" s="94">
        <v>3</v>
      </c>
      <c r="C220" s="94">
        <v>1</v>
      </c>
      <c r="D220" s="94">
        <v>3</v>
      </c>
      <c r="E220" s="109" t="s">
        <v>78</v>
      </c>
      <c r="F220" s="95" t="s">
        <v>306</v>
      </c>
      <c r="G220" s="91"/>
      <c r="H220" s="91" t="e">
        <f>#REF!</f>
        <v>#REF!</v>
      </c>
      <c r="I220" s="92"/>
      <c r="J220" s="91" t="e">
        <f t="shared" si="12"/>
        <v>#REF!</v>
      </c>
      <c r="K220" s="90" t="e">
        <f>J220/$J$25</f>
        <v>#REF!</v>
      </c>
    </row>
    <row r="221" spans="1:11" x14ac:dyDescent="0.2">
      <c r="A221" s="102">
        <v>2</v>
      </c>
      <c r="B221" s="94">
        <v>3</v>
      </c>
      <c r="C221" s="94">
        <v>1</v>
      </c>
      <c r="D221" s="94">
        <v>3</v>
      </c>
      <c r="E221" s="109" t="s">
        <v>77</v>
      </c>
      <c r="F221" s="95" t="s">
        <v>305</v>
      </c>
      <c r="G221" s="91"/>
      <c r="H221" s="91" t="e">
        <f>#REF!</f>
        <v>#REF!</v>
      </c>
      <c r="I221" s="92"/>
      <c r="J221" s="91" t="e">
        <f t="shared" si="12"/>
        <v>#REF!</v>
      </c>
      <c r="K221" s="90" t="e">
        <f>J221/$J$25</f>
        <v>#REF!</v>
      </c>
    </row>
    <row r="222" spans="1:11" x14ac:dyDescent="0.2">
      <c r="A222" s="102">
        <v>2</v>
      </c>
      <c r="B222" s="94">
        <v>3</v>
      </c>
      <c r="C222" s="94">
        <v>1</v>
      </c>
      <c r="D222" s="94">
        <v>3</v>
      </c>
      <c r="E222" s="109" t="s">
        <v>198</v>
      </c>
      <c r="F222" s="95" t="s">
        <v>304</v>
      </c>
      <c r="G222" s="92"/>
      <c r="H222" s="91" t="e">
        <f>#REF!</f>
        <v>#REF!</v>
      </c>
      <c r="I222" s="92"/>
      <c r="J222" s="91" t="e">
        <f t="shared" si="12"/>
        <v>#REF!</v>
      </c>
      <c r="K222" s="90" t="e">
        <f>J222/$J$25</f>
        <v>#REF!</v>
      </c>
    </row>
    <row r="223" spans="1:11" x14ac:dyDescent="0.2">
      <c r="A223" s="103">
        <v>2</v>
      </c>
      <c r="B223" s="100">
        <v>3</v>
      </c>
      <c r="C223" s="100">
        <v>1</v>
      </c>
      <c r="D223" s="100">
        <v>4</v>
      </c>
      <c r="E223" s="100"/>
      <c r="F223" s="101" t="s">
        <v>303</v>
      </c>
      <c r="G223" s="97">
        <f>SUM(G224)</f>
        <v>0</v>
      </c>
      <c r="H223" s="97" t="e">
        <f>SUM(H224)</f>
        <v>#REF!</v>
      </c>
      <c r="I223" s="97">
        <f>SUM(I224)</f>
        <v>0</v>
      </c>
      <c r="J223" s="97" t="e">
        <f t="shared" si="12"/>
        <v>#REF!</v>
      </c>
      <c r="K223" s="96"/>
    </row>
    <row r="224" spans="1:11" x14ac:dyDescent="0.2">
      <c r="A224" s="102">
        <v>2</v>
      </c>
      <c r="B224" s="94">
        <v>3</v>
      </c>
      <c r="C224" s="94">
        <v>1</v>
      </c>
      <c r="D224" s="94">
        <v>4</v>
      </c>
      <c r="E224" s="109" t="s">
        <v>78</v>
      </c>
      <c r="F224" s="95" t="s">
        <v>303</v>
      </c>
      <c r="G224" s="91">
        <f>'CONSOLIDADO FR'!K126</f>
        <v>0</v>
      </c>
      <c r="H224" s="91" t="e">
        <f>#REF!</f>
        <v>#REF!</v>
      </c>
      <c r="I224" s="91"/>
      <c r="J224" s="91" t="e">
        <f t="shared" si="12"/>
        <v>#REF!</v>
      </c>
      <c r="K224" s="90" t="e">
        <f>J224/$J$25</f>
        <v>#REF!</v>
      </c>
    </row>
    <row r="225" spans="1:11" x14ac:dyDescent="0.2">
      <c r="A225" s="108">
        <v>2</v>
      </c>
      <c r="B225" s="107">
        <v>3</v>
      </c>
      <c r="C225" s="107">
        <v>2</v>
      </c>
      <c r="D225" s="107"/>
      <c r="E225" s="114"/>
      <c r="F225" s="115" t="s">
        <v>302</v>
      </c>
      <c r="G225" s="105">
        <f>+G226+G228+G230</f>
        <v>0</v>
      </c>
      <c r="H225" s="105" t="e">
        <f>+H226+H228+H230</f>
        <v>#REF!</v>
      </c>
      <c r="I225" s="105">
        <f>+I226+I228+I230</f>
        <v>0</v>
      </c>
      <c r="J225" s="105" t="e">
        <f t="shared" si="12"/>
        <v>#REF!</v>
      </c>
      <c r="K225" s="104"/>
    </row>
    <row r="226" spans="1:11" x14ac:dyDescent="0.2">
      <c r="A226" s="103">
        <v>2</v>
      </c>
      <c r="B226" s="100">
        <v>3</v>
      </c>
      <c r="C226" s="100">
        <v>2</v>
      </c>
      <c r="D226" s="100">
        <v>1</v>
      </c>
      <c r="E226" s="100"/>
      <c r="F226" s="101" t="s">
        <v>75</v>
      </c>
      <c r="G226" s="97">
        <f>SUM(G227)</f>
        <v>0</v>
      </c>
      <c r="H226" s="97" t="e">
        <f>SUM(H227)</f>
        <v>#REF!</v>
      </c>
      <c r="I226" s="97">
        <f>SUM(I227)</f>
        <v>0</v>
      </c>
      <c r="J226" s="97" t="e">
        <f t="shared" si="12"/>
        <v>#REF!</v>
      </c>
      <c r="K226" s="96"/>
    </row>
    <row r="227" spans="1:11" x14ac:dyDescent="0.2">
      <c r="A227" s="102">
        <v>2</v>
      </c>
      <c r="B227" s="94">
        <v>3</v>
      </c>
      <c r="C227" s="94">
        <v>2</v>
      </c>
      <c r="D227" s="94">
        <v>1</v>
      </c>
      <c r="E227" s="109" t="s">
        <v>78</v>
      </c>
      <c r="F227" s="95" t="s">
        <v>75</v>
      </c>
      <c r="G227" s="91">
        <f>'CONSOLIDADO FR'!K129</f>
        <v>0</v>
      </c>
      <c r="H227" s="91" t="e">
        <f>#REF!</f>
        <v>#REF!</v>
      </c>
      <c r="I227" s="91"/>
      <c r="J227" s="91" t="e">
        <f t="shared" si="12"/>
        <v>#REF!</v>
      </c>
      <c r="K227" s="90" t="e">
        <f>J227/$J$25</f>
        <v>#REF!</v>
      </c>
    </row>
    <row r="228" spans="1:11" x14ac:dyDescent="0.2">
      <c r="A228" s="103">
        <v>2</v>
      </c>
      <c r="B228" s="100">
        <v>3</v>
      </c>
      <c r="C228" s="100">
        <v>2</v>
      </c>
      <c r="D228" s="100">
        <v>2</v>
      </c>
      <c r="E228" s="100"/>
      <c r="F228" s="101" t="s">
        <v>74</v>
      </c>
      <c r="G228" s="97">
        <f>SUM(G229)</f>
        <v>0</v>
      </c>
      <c r="H228" s="97" t="e">
        <f>SUM(H229)</f>
        <v>#REF!</v>
      </c>
      <c r="I228" s="97">
        <f>SUM(I229)</f>
        <v>0</v>
      </c>
      <c r="J228" s="97" t="e">
        <f t="shared" si="12"/>
        <v>#REF!</v>
      </c>
      <c r="K228" s="96"/>
    </row>
    <row r="229" spans="1:11" x14ac:dyDescent="0.2">
      <c r="A229" s="102">
        <v>2</v>
      </c>
      <c r="B229" s="94">
        <v>3</v>
      </c>
      <c r="C229" s="94">
        <v>2</v>
      </c>
      <c r="D229" s="94">
        <v>2</v>
      </c>
      <c r="E229" s="109" t="s">
        <v>78</v>
      </c>
      <c r="F229" s="95" t="s">
        <v>74</v>
      </c>
      <c r="G229" s="91">
        <f>'CONSOLIDADO FR'!K131</f>
        <v>0</v>
      </c>
      <c r="H229" s="91" t="e">
        <f>#REF!</f>
        <v>#REF!</v>
      </c>
      <c r="I229" s="92"/>
      <c r="J229" s="91" t="e">
        <f t="shared" si="12"/>
        <v>#REF!</v>
      </c>
      <c r="K229" s="90" t="e">
        <f>J229/$J$25</f>
        <v>#REF!</v>
      </c>
    </row>
    <row r="230" spans="1:11" x14ac:dyDescent="0.2">
      <c r="A230" s="103">
        <v>2</v>
      </c>
      <c r="B230" s="100">
        <v>3</v>
      </c>
      <c r="C230" s="100">
        <v>2</v>
      </c>
      <c r="D230" s="100">
        <v>3</v>
      </c>
      <c r="E230" s="100"/>
      <c r="F230" s="101" t="s">
        <v>73</v>
      </c>
      <c r="G230" s="97">
        <f>SUM(G231)</f>
        <v>0</v>
      </c>
      <c r="H230" s="97" t="e">
        <f>SUM(H231)</f>
        <v>#REF!</v>
      </c>
      <c r="I230" s="97">
        <f>SUM(I231)</f>
        <v>0</v>
      </c>
      <c r="J230" s="97" t="e">
        <f t="shared" si="12"/>
        <v>#REF!</v>
      </c>
      <c r="K230" s="96"/>
    </row>
    <row r="231" spans="1:11" x14ac:dyDescent="0.2">
      <c r="A231" s="102">
        <v>2</v>
      </c>
      <c r="B231" s="94">
        <v>3</v>
      </c>
      <c r="C231" s="94">
        <v>2</v>
      </c>
      <c r="D231" s="94">
        <v>3</v>
      </c>
      <c r="E231" s="109" t="s">
        <v>78</v>
      </c>
      <c r="F231" s="95" t="s">
        <v>73</v>
      </c>
      <c r="G231" s="91">
        <f>'CONSOLIDADO FR'!K133</f>
        <v>0</v>
      </c>
      <c r="H231" s="91" t="e">
        <f>#REF!</f>
        <v>#REF!</v>
      </c>
      <c r="I231" s="92"/>
      <c r="J231" s="91" t="e">
        <f t="shared" si="12"/>
        <v>#REF!</v>
      </c>
      <c r="K231" s="90" t="e">
        <f>J231/$J$25</f>
        <v>#REF!</v>
      </c>
    </row>
    <row r="232" spans="1:11" x14ac:dyDescent="0.2">
      <c r="A232" s="108">
        <v>2</v>
      </c>
      <c r="B232" s="107">
        <v>3</v>
      </c>
      <c r="C232" s="107">
        <v>3</v>
      </c>
      <c r="D232" s="107"/>
      <c r="E232" s="114"/>
      <c r="F232" s="115" t="s">
        <v>301</v>
      </c>
      <c r="G232" s="105">
        <f>+G233+G235+G237+G239+G241+G243</f>
        <v>6700</v>
      </c>
      <c r="H232" s="105" t="e">
        <f>+H233+H235+H237+H239+H241+H243</f>
        <v>#REF!</v>
      </c>
      <c r="I232" s="105">
        <f>+I233+I235+I237+I239+I241+I243</f>
        <v>0</v>
      </c>
      <c r="J232" s="105" t="e">
        <f t="shared" si="12"/>
        <v>#REF!</v>
      </c>
      <c r="K232" s="104"/>
    </row>
    <row r="233" spans="1:11" x14ac:dyDescent="0.2">
      <c r="A233" s="103">
        <v>2</v>
      </c>
      <c r="B233" s="100">
        <v>3</v>
      </c>
      <c r="C233" s="100">
        <v>3</v>
      </c>
      <c r="D233" s="100">
        <v>1</v>
      </c>
      <c r="E233" s="100"/>
      <c r="F233" s="101" t="s">
        <v>71</v>
      </c>
      <c r="G233" s="97">
        <f>SUM(G234)</f>
        <v>0</v>
      </c>
      <c r="H233" s="97" t="e">
        <f>SUM(H234)</f>
        <v>#REF!</v>
      </c>
      <c r="I233" s="97">
        <f>SUM(I234)</f>
        <v>0</v>
      </c>
      <c r="J233" s="97" t="e">
        <f t="shared" si="12"/>
        <v>#REF!</v>
      </c>
      <c r="K233" s="96"/>
    </row>
    <row r="234" spans="1:11" x14ac:dyDescent="0.2">
      <c r="A234" s="102">
        <v>2</v>
      </c>
      <c r="B234" s="94">
        <v>3</v>
      </c>
      <c r="C234" s="94">
        <v>3</v>
      </c>
      <c r="D234" s="94">
        <v>1</v>
      </c>
      <c r="E234" s="109" t="s">
        <v>78</v>
      </c>
      <c r="F234" s="95" t="s">
        <v>71</v>
      </c>
      <c r="G234" s="92">
        <f>'CONSOLIDADO FR'!K136</f>
        <v>0</v>
      </c>
      <c r="H234" s="91" t="e">
        <f>#REF!</f>
        <v>#REF!</v>
      </c>
      <c r="I234" s="92"/>
      <c r="J234" s="91" t="e">
        <f t="shared" si="12"/>
        <v>#REF!</v>
      </c>
      <c r="K234" s="90" t="e">
        <f>J234/$J$25</f>
        <v>#REF!</v>
      </c>
    </row>
    <row r="235" spans="1:11" x14ac:dyDescent="0.2">
      <c r="A235" s="103">
        <v>2</v>
      </c>
      <c r="B235" s="100">
        <v>3</v>
      </c>
      <c r="C235" s="100">
        <v>3</v>
      </c>
      <c r="D235" s="100">
        <v>2</v>
      </c>
      <c r="E235" s="100"/>
      <c r="F235" s="101" t="s">
        <v>478</v>
      </c>
      <c r="G235" s="97">
        <f>SUM(G236)</f>
        <v>0</v>
      </c>
      <c r="H235" s="97" t="e">
        <f>SUM(H236)</f>
        <v>#REF!</v>
      </c>
      <c r="I235" s="97">
        <f>SUM(I236)</f>
        <v>0</v>
      </c>
      <c r="J235" s="97" t="e">
        <f t="shared" si="12"/>
        <v>#REF!</v>
      </c>
      <c r="K235" s="96"/>
    </row>
    <row r="236" spans="1:11" x14ac:dyDescent="0.2">
      <c r="A236" s="102">
        <v>2</v>
      </c>
      <c r="B236" s="94">
        <v>3</v>
      </c>
      <c r="C236" s="94">
        <v>3</v>
      </c>
      <c r="D236" s="94">
        <v>2</v>
      </c>
      <c r="E236" s="109" t="s">
        <v>78</v>
      </c>
      <c r="F236" s="95" t="s">
        <v>478</v>
      </c>
      <c r="G236" s="91">
        <f>'CONSOLIDADO FR'!K138</f>
        <v>0</v>
      </c>
      <c r="H236" s="91" t="e">
        <f>#REF!</f>
        <v>#REF!</v>
      </c>
      <c r="I236" s="91"/>
      <c r="J236" s="91" t="e">
        <f t="shared" si="12"/>
        <v>#REF!</v>
      </c>
      <c r="K236" s="90" t="e">
        <f>J236/$J$25</f>
        <v>#REF!</v>
      </c>
    </row>
    <row r="237" spans="1:11" x14ac:dyDescent="0.2">
      <c r="A237" s="103">
        <v>2</v>
      </c>
      <c r="B237" s="100">
        <v>3</v>
      </c>
      <c r="C237" s="100">
        <v>3</v>
      </c>
      <c r="D237" s="100">
        <v>3</v>
      </c>
      <c r="E237" s="100"/>
      <c r="F237" s="101" t="s">
        <v>70</v>
      </c>
      <c r="G237" s="97">
        <f>SUM(G238)</f>
        <v>6700</v>
      </c>
      <c r="H237" s="97" t="e">
        <f>SUM(H238)</f>
        <v>#REF!</v>
      </c>
      <c r="I237" s="97">
        <f>SUM(I238)</f>
        <v>0</v>
      </c>
      <c r="J237" s="97" t="e">
        <f t="shared" si="12"/>
        <v>#REF!</v>
      </c>
      <c r="K237" s="96"/>
    </row>
    <row r="238" spans="1:11" x14ac:dyDescent="0.2">
      <c r="A238" s="102">
        <v>2</v>
      </c>
      <c r="B238" s="94">
        <v>3</v>
      </c>
      <c r="C238" s="94">
        <v>3</v>
      </c>
      <c r="D238" s="94">
        <v>3</v>
      </c>
      <c r="E238" s="109" t="s">
        <v>78</v>
      </c>
      <c r="F238" s="95" t="s">
        <v>70</v>
      </c>
      <c r="G238" s="91">
        <f>'CONSOLIDADO FR'!K140</f>
        <v>6700</v>
      </c>
      <c r="H238" s="91" t="e">
        <f>#REF!</f>
        <v>#REF!</v>
      </c>
      <c r="I238" s="91"/>
      <c r="J238" s="91" t="e">
        <f t="shared" si="12"/>
        <v>#REF!</v>
      </c>
      <c r="K238" s="90" t="e">
        <f>J238/$J$25</f>
        <v>#REF!</v>
      </c>
    </row>
    <row r="239" spans="1:11" x14ac:dyDescent="0.2">
      <c r="A239" s="103">
        <v>2</v>
      </c>
      <c r="B239" s="100">
        <v>3</v>
      </c>
      <c r="C239" s="100">
        <v>3</v>
      </c>
      <c r="D239" s="100">
        <v>4</v>
      </c>
      <c r="E239" s="100"/>
      <c r="F239" s="101" t="s">
        <v>69</v>
      </c>
      <c r="G239" s="97">
        <f>SUM(G240)</f>
        <v>0</v>
      </c>
      <c r="H239" s="97" t="e">
        <f>SUM(H240)</f>
        <v>#REF!</v>
      </c>
      <c r="I239" s="97">
        <f>SUM(I240)</f>
        <v>0</v>
      </c>
      <c r="J239" s="97" t="e">
        <f t="shared" si="12"/>
        <v>#REF!</v>
      </c>
      <c r="K239" s="96"/>
    </row>
    <row r="240" spans="1:11" x14ac:dyDescent="0.2">
      <c r="A240" s="102">
        <v>2</v>
      </c>
      <c r="B240" s="94">
        <v>3</v>
      </c>
      <c r="C240" s="94">
        <v>3</v>
      </c>
      <c r="D240" s="94">
        <v>4</v>
      </c>
      <c r="E240" s="109" t="s">
        <v>78</v>
      </c>
      <c r="F240" s="95" t="s">
        <v>69</v>
      </c>
      <c r="G240" s="91">
        <f>'CONSOLIDADO FR'!K142</f>
        <v>0</v>
      </c>
      <c r="H240" s="91" t="e">
        <f>#REF!</f>
        <v>#REF!</v>
      </c>
      <c r="I240" s="91"/>
      <c r="J240" s="91" t="e">
        <f t="shared" si="12"/>
        <v>#REF!</v>
      </c>
      <c r="K240" s="90" t="e">
        <f>J240/$J$25</f>
        <v>#REF!</v>
      </c>
    </row>
    <row r="241" spans="1:11" x14ac:dyDescent="0.2">
      <c r="A241" s="103">
        <v>2</v>
      </c>
      <c r="B241" s="100">
        <v>3</v>
      </c>
      <c r="C241" s="100">
        <v>3</v>
      </c>
      <c r="D241" s="100">
        <v>5</v>
      </c>
      <c r="E241" s="100"/>
      <c r="F241" s="101" t="s">
        <v>300</v>
      </c>
      <c r="G241" s="97">
        <f>SUM(G242)</f>
        <v>0</v>
      </c>
      <c r="H241" s="97" t="e">
        <f>SUM(H242)</f>
        <v>#REF!</v>
      </c>
      <c r="I241" s="97">
        <f>SUM(I242)</f>
        <v>0</v>
      </c>
      <c r="J241" s="97" t="e">
        <f t="shared" si="12"/>
        <v>#REF!</v>
      </c>
      <c r="K241" s="96"/>
    </row>
    <row r="242" spans="1:11" x14ac:dyDescent="0.2">
      <c r="A242" s="102">
        <v>2</v>
      </c>
      <c r="B242" s="94">
        <v>3</v>
      </c>
      <c r="C242" s="94">
        <v>3</v>
      </c>
      <c r="D242" s="94">
        <v>5</v>
      </c>
      <c r="E242" s="109" t="s">
        <v>78</v>
      </c>
      <c r="F242" s="95" t="s">
        <v>300</v>
      </c>
      <c r="G242" s="91">
        <f>'CONSOLIDADO FR'!K144</f>
        <v>0</v>
      </c>
      <c r="H242" s="91" t="e">
        <f>#REF!</f>
        <v>#REF!</v>
      </c>
      <c r="I242" s="91"/>
      <c r="J242" s="91" t="e">
        <f t="shared" si="12"/>
        <v>#REF!</v>
      </c>
      <c r="K242" s="90" t="e">
        <f>J242/$J$25</f>
        <v>#REF!</v>
      </c>
    </row>
    <row r="243" spans="1:11" x14ac:dyDescent="0.2">
      <c r="A243" s="103">
        <v>2</v>
      </c>
      <c r="B243" s="100">
        <v>3</v>
      </c>
      <c r="C243" s="100">
        <v>3</v>
      </c>
      <c r="D243" s="100">
        <v>6</v>
      </c>
      <c r="E243" s="100"/>
      <c r="F243" s="101" t="s">
        <v>299</v>
      </c>
      <c r="G243" s="97">
        <f>SUM(G244)</f>
        <v>0</v>
      </c>
      <c r="H243" s="97" t="e">
        <f>SUM(H244)</f>
        <v>#REF!</v>
      </c>
      <c r="I243" s="97">
        <f>SUM(I244)</f>
        <v>0</v>
      </c>
      <c r="J243" s="97" t="e">
        <f t="shared" si="12"/>
        <v>#REF!</v>
      </c>
      <c r="K243" s="96"/>
    </row>
    <row r="244" spans="1:11" x14ac:dyDescent="0.2">
      <c r="A244" s="102">
        <v>2</v>
      </c>
      <c r="B244" s="94">
        <v>3</v>
      </c>
      <c r="C244" s="94">
        <v>3</v>
      </c>
      <c r="D244" s="94">
        <v>6</v>
      </c>
      <c r="E244" s="109" t="s">
        <v>78</v>
      </c>
      <c r="F244" s="95" t="s">
        <v>299</v>
      </c>
      <c r="G244" s="91"/>
      <c r="H244" s="91" t="e">
        <f>#REF!</f>
        <v>#REF!</v>
      </c>
      <c r="I244" s="91"/>
      <c r="J244" s="91" t="e">
        <f t="shared" si="12"/>
        <v>#REF!</v>
      </c>
      <c r="K244" s="90" t="e">
        <f>J244/$J$25</f>
        <v>#REF!</v>
      </c>
    </row>
    <row r="245" spans="1:11" x14ac:dyDescent="0.2">
      <c r="A245" s="108">
        <v>2</v>
      </c>
      <c r="B245" s="107">
        <v>3</v>
      </c>
      <c r="C245" s="107">
        <v>4</v>
      </c>
      <c r="D245" s="107"/>
      <c r="E245" s="114"/>
      <c r="F245" s="115" t="s">
        <v>298</v>
      </c>
      <c r="G245" s="105">
        <f>+G246+G248</f>
        <v>42496</v>
      </c>
      <c r="H245" s="105" t="e">
        <f>+H246+H248</f>
        <v>#REF!</v>
      </c>
      <c r="I245" s="105">
        <f>+I246+I248</f>
        <v>0</v>
      </c>
      <c r="J245" s="105" t="e">
        <f t="shared" si="12"/>
        <v>#REF!</v>
      </c>
      <c r="K245" s="104"/>
    </row>
    <row r="246" spans="1:11" x14ac:dyDescent="0.2">
      <c r="A246" s="103">
        <v>2</v>
      </c>
      <c r="B246" s="100">
        <v>3</v>
      </c>
      <c r="C246" s="100">
        <v>4</v>
      </c>
      <c r="D246" s="100">
        <v>1</v>
      </c>
      <c r="E246" s="100"/>
      <c r="F246" s="101" t="s">
        <v>66</v>
      </c>
      <c r="G246" s="97">
        <f>SUM(G247)</f>
        <v>42496</v>
      </c>
      <c r="H246" s="97" t="e">
        <f>SUM(H247)</f>
        <v>#REF!</v>
      </c>
      <c r="I246" s="97">
        <f>SUM(I247)</f>
        <v>0</v>
      </c>
      <c r="J246" s="97" t="e">
        <f t="shared" si="12"/>
        <v>#REF!</v>
      </c>
      <c r="K246" s="96"/>
    </row>
    <row r="247" spans="1:11" x14ac:dyDescent="0.2">
      <c r="A247" s="102">
        <v>2</v>
      </c>
      <c r="B247" s="94">
        <v>3</v>
      </c>
      <c r="C247" s="94">
        <v>4</v>
      </c>
      <c r="D247" s="94">
        <v>1</v>
      </c>
      <c r="E247" s="109" t="s">
        <v>78</v>
      </c>
      <c r="F247" s="95" t="s">
        <v>66</v>
      </c>
      <c r="G247" s="91">
        <f>'CONSOLIDADO FR'!K147</f>
        <v>42496</v>
      </c>
      <c r="H247" s="91" t="e">
        <f>#REF!</f>
        <v>#REF!</v>
      </c>
      <c r="I247" s="91"/>
      <c r="J247" s="91" t="e">
        <f t="shared" si="12"/>
        <v>#REF!</v>
      </c>
      <c r="K247" s="90" t="e">
        <f>J247/$J$25</f>
        <v>#REF!</v>
      </c>
    </row>
    <row r="248" spans="1:11" x14ac:dyDescent="0.2">
      <c r="A248" s="103">
        <v>2</v>
      </c>
      <c r="B248" s="100">
        <v>3</v>
      </c>
      <c r="C248" s="100">
        <v>4</v>
      </c>
      <c r="D248" s="100">
        <v>2</v>
      </c>
      <c r="E248" s="100"/>
      <c r="F248" s="101" t="s">
        <v>297</v>
      </c>
      <c r="G248" s="97">
        <f>SUM(G249)</f>
        <v>0</v>
      </c>
      <c r="H248" s="97" t="e">
        <f>SUM(H249)</f>
        <v>#REF!</v>
      </c>
      <c r="I248" s="97">
        <f>SUM(I249)</f>
        <v>0</v>
      </c>
      <c r="J248" s="97" t="e">
        <f t="shared" si="12"/>
        <v>#REF!</v>
      </c>
      <c r="K248" s="96"/>
    </row>
    <row r="249" spans="1:11" x14ac:dyDescent="0.2">
      <c r="A249" s="102">
        <v>2</v>
      </c>
      <c r="B249" s="94">
        <v>3</v>
      </c>
      <c r="C249" s="94">
        <v>4</v>
      </c>
      <c r="D249" s="94">
        <v>2</v>
      </c>
      <c r="E249" s="109" t="s">
        <v>78</v>
      </c>
      <c r="F249" s="95" t="s">
        <v>297</v>
      </c>
      <c r="G249" s="91"/>
      <c r="H249" s="91" t="e">
        <f>#REF!</f>
        <v>#REF!</v>
      </c>
      <c r="I249" s="91"/>
      <c r="J249" s="91" t="e">
        <f t="shared" si="12"/>
        <v>#REF!</v>
      </c>
      <c r="K249" s="90" t="e">
        <f>J249/$J$25</f>
        <v>#REF!</v>
      </c>
    </row>
    <row r="250" spans="1:11" x14ac:dyDescent="0.2">
      <c r="A250" s="108">
        <v>2</v>
      </c>
      <c r="B250" s="107">
        <v>3</v>
      </c>
      <c r="C250" s="107">
        <v>5</v>
      </c>
      <c r="D250" s="107"/>
      <c r="E250" s="114"/>
      <c r="F250" s="115" t="s">
        <v>296</v>
      </c>
      <c r="G250" s="105">
        <f>+G251+G253+G255+G257+G259</f>
        <v>0</v>
      </c>
      <c r="H250" s="105" t="e">
        <f>+H251+H253+H255+H257+H259</f>
        <v>#REF!</v>
      </c>
      <c r="I250" s="105">
        <f>+I251+I253+I255+I257+I259</f>
        <v>0</v>
      </c>
      <c r="J250" s="105" t="e">
        <f t="shared" si="12"/>
        <v>#REF!</v>
      </c>
      <c r="K250" s="104"/>
    </row>
    <row r="251" spans="1:11" x14ac:dyDescent="0.2">
      <c r="A251" s="103">
        <v>2</v>
      </c>
      <c r="B251" s="100">
        <v>3</v>
      </c>
      <c r="C251" s="100">
        <v>5</v>
      </c>
      <c r="D251" s="100">
        <v>1</v>
      </c>
      <c r="E251" s="100"/>
      <c r="F251" s="101" t="s">
        <v>64</v>
      </c>
      <c r="G251" s="97">
        <f>SUM(G252)</f>
        <v>0</v>
      </c>
      <c r="H251" s="97" t="e">
        <f>SUM(H252)</f>
        <v>#REF!</v>
      </c>
      <c r="I251" s="97">
        <f>SUM(I252)</f>
        <v>0</v>
      </c>
      <c r="J251" s="97" t="e">
        <f t="shared" si="12"/>
        <v>#REF!</v>
      </c>
      <c r="K251" s="96"/>
    </row>
    <row r="252" spans="1:11" x14ac:dyDescent="0.2">
      <c r="A252" s="102">
        <v>2</v>
      </c>
      <c r="B252" s="94">
        <v>3</v>
      </c>
      <c r="C252" s="94">
        <v>5</v>
      </c>
      <c r="D252" s="94">
        <v>1</v>
      </c>
      <c r="E252" s="109" t="s">
        <v>78</v>
      </c>
      <c r="F252" s="95" t="s">
        <v>64</v>
      </c>
      <c r="G252" s="91">
        <f>'CONSOLIDADO FR'!K150</f>
        <v>0</v>
      </c>
      <c r="H252" s="91" t="e">
        <f>#REF!</f>
        <v>#REF!</v>
      </c>
      <c r="I252" s="91"/>
      <c r="J252" s="91" t="e">
        <f t="shared" si="12"/>
        <v>#REF!</v>
      </c>
      <c r="K252" s="90" t="e">
        <f>J252/$J$25</f>
        <v>#REF!</v>
      </c>
    </row>
    <row r="253" spans="1:11" x14ac:dyDescent="0.2">
      <c r="A253" s="103">
        <v>2</v>
      </c>
      <c r="B253" s="100">
        <v>3</v>
      </c>
      <c r="C253" s="100">
        <v>5</v>
      </c>
      <c r="D253" s="100">
        <v>2</v>
      </c>
      <c r="E253" s="100"/>
      <c r="F253" s="101" t="s">
        <v>63</v>
      </c>
      <c r="G253" s="97">
        <f>SUM(G254)</f>
        <v>0</v>
      </c>
      <c r="H253" s="97" t="e">
        <f>SUM(H254)</f>
        <v>#REF!</v>
      </c>
      <c r="I253" s="97">
        <f>SUM(I254)</f>
        <v>0</v>
      </c>
      <c r="J253" s="97" t="e">
        <f t="shared" si="12"/>
        <v>#REF!</v>
      </c>
      <c r="K253" s="96"/>
    </row>
    <row r="254" spans="1:11" x14ac:dyDescent="0.2">
      <c r="A254" s="102">
        <v>2</v>
      </c>
      <c r="B254" s="94">
        <v>3</v>
      </c>
      <c r="C254" s="94">
        <v>5</v>
      </c>
      <c r="D254" s="94">
        <v>2</v>
      </c>
      <c r="E254" s="109" t="s">
        <v>78</v>
      </c>
      <c r="F254" s="95" t="s">
        <v>63</v>
      </c>
      <c r="G254" s="91">
        <f>'CONSOLIDADO FR'!K152</f>
        <v>0</v>
      </c>
      <c r="H254" s="91" t="e">
        <f>#REF!</f>
        <v>#REF!</v>
      </c>
      <c r="I254" s="91"/>
      <c r="J254" s="91" t="e">
        <f t="shared" si="12"/>
        <v>#REF!</v>
      </c>
      <c r="K254" s="90" t="e">
        <f>J254/$J$25</f>
        <v>#REF!</v>
      </c>
    </row>
    <row r="255" spans="1:11" x14ac:dyDescent="0.2">
      <c r="A255" s="103">
        <v>2</v>
      </c>
      <c r="B255" s="100">
        <v>3</v>
      </c>
      <c r="C255" s="100">
        <v>5</v>
      </c>
      <c r="D255" s="100">
        <v>3</v>
      </c>
      <c r="E255" s="100"/>
      <c r="F255" s="101" t="s">
        <v>62</v>
      </c>
      <c r="G255" s="97">
        <f>SUM(G256)</f>
        <v>0</v>
      </c>
      <c r="H255" s="97" t="e">
        <f>SUM(H256)</f>
        <v>#REF!</v>
      </c>
      <c r="I255" s="97">
        <f>SUM(I256)</f>
        <v>0</v>
      </c>
      <c r="J255" s="97" t="e">
        <f t="shared" si="12"/>
        <v>#REF!</v>
      </c>
      <c r="K255" s="96"/>
    </row>
    <row r="256" spans="1:11" x14ac:dyDescent="0.2">
      <c r="A256" s="102">
        <v>2</v>
      </c>
      <c r="B256" s="94">
        <v>3</v>
      </c>
      <c r="C256" s="94">
        <v>5</v>
      </c>
      <c r="D256" s="94">
        <v>3</v>
      </c>
      <c r="E256" s="109" t="s">
        <v>78</v>
      </c>
      <c r="F256" s="95" t="s">
        <v>62</v>
      </c>
      <c r="G256" s="91">
        <f>'CONSOLIDADO FR'!K154</f>
        <v>0</v>
      </c>
      <c r="H256" s="91" t="e">
        <f>#REF!</f>
        <v>#REF!</v>
      </c>
      <c r="I256" s="91"/>
      <c r="J256" s="91" t="e">
        <f t="shared" si="12"/>
        <v>#REF!</v>
      </c>
      <c r="K256" s="90" t="e">
        <f>J256/$J$25</f>
        <v>#REF!</v>
      </c>
    </row>
    <row r="257" spans="1:11" x14ac:dyDescent="0.2">
      <c r="A257" s="103">
        <v>2</v>
      </c>
      <c r="B257" s="100">
        <v>3</v>
      </c>
      <c r="C257" s="100">
        <v>5</v>
      </c>
      <c r="D257" s="100">
        <v>4</v>
      </c>
      <c r="E257" s="100"/>
      <c r="F257" s="101" t="s">
        <v>61</v>
      </c>
      <c r="G257" s="97">
        <f>SUM(G258)</f>
        <v>0</v>
      </c>
      <c r="H257" s="97" t="e">
        <f>SUM(H258)</f>
        <v>#REF!</v>
      </c>
      <c r="I257" s="97">
        <f>SUM(I258)</f>
        <v>0</v>
      </c>
      <c r="J257" s="97" t="e">
        <f t="shared" si="12"/>
        <v>#REF!</v>
      </c>
      <c r="K257" s="96"/>
    </row>
    <row r="258" spans="1:11" x14ac:dyDescent="0.2">
      <c r="A258" s="102">
        <v>2</v>
      </c>
      <c r="B258" s="94">
        <v>3</v>
      </c>
      <c r="C258" s="94">
        <v>5</v>
      </c>
      <c r="D258" s="94">
        <v>4</v>
      </c>
      <c r="E258" s="109" t="s">
        <v>78</v>
      </c>
      <c r="F258" s="95" t="s">
        <v>61</v>
      </c>
      <c r="G258" s="91">
        <f>'CONSOLIDADO FR'!K156</f>
        <v>0</v>
      </c>
      <c r="H258" s="91" t="e">
        <f>#REF!</f>
        <v>#REF!</v>
      </c>
      <c r="I258" s="91"/>
      <c r="J258" s="91" t="e">
        <f t="shared" si="12"/>
        <v>#REF!</v>
      </c>
      <c r="K258" s="90" t="e">
        <f>J258/$J$25</f>
        <v>#REF!</v>
      </c>
    </row>
    <row r="259" spans="1:11" x14ac:dyDescent="0.2">
      <c r="A259" s="103">
        <v>2</v>
      </c>
      <c r="B259" s="100">
        <v>3</v>
      </c>
      <c r="C259" s="100">
        <v>5</v>
      </c>
      <c r="D259" s="100">
        <v>5</v>
      </c>
      <c r="E259" s="100"/>
      <c r="F259" s="101" t="s">
        <v>60</v>
      </c>
      <c r="G259" s="97">
        <f>SUM(G260)</f>
        <v>0</v>
      </c>
      <c r="H259" s="97" t="e">
        <f>SUM(H260)</f>
        <v>#REF!</v>
      </c>
      <c r="I259" s="97">
        <f>SUM(I260)</f>
        <v>0</v>
      </c>
      <c r="J259" s="97" t="e">
        <f t="shared" si="12"/>
        <v>#REF!</v>
      </c>
      <c r="K259" s="96"/>
    </row>
    <row r="260" spans="1:11" x14ac:dyDescent="0.2">
      <c r="A260" s="102">
        <v>2</v>
      </c>
      <c r="B260" s="94">
        <v>3</v>
      </c>
      <c r="C260" s="94">
        <v>5</v>
      </c>
      <c r="D260" s="94">
        <v>5</v>
      </c>
      <c r="E260" s="109" t="s">
        <v>78</v>
      </c>
      <c r="F260" s="95" t="s">
        <v>60</v>
      </c>
      <c r="G260" s="91">
        <f>'CONSOLIDADO FR'!K158</f>
        <v>0</v>
      </c>
      <c r="H260" s="91" t="e">
        <f>#REF!</f>
        <v>#REF!</v>
      </c>
      <c r="I260" s="91"/>
      <c r="J260" s="91" t="e">
        <f t="shared" si="12"/>
        <v>#REF!</v>
      </c>
      <c r="K260" s="90" t="e">
        <f>J260/$J$25</f>
        <v>#REF!</v>
      </c>
    </row>
    <row r="261" spans="1:11" x14ac:dyDescent="0.2">
      <c r="A261" s="108">
        <v>2</v>
      </c>
      <c r="B261" s="107">
        <v>3</v>
      </c>
      <c r="C261" s="107">
        <v>6</v>
      </c>
      <c r="D261" s="107"/>
      <c r="E261" s="107"/>
      <c r="F261" s="115" t="s">
        <v>295</v>
      </c>
      <c r="G261" s="105">
        <f>+G262+G268+G272+G276+G284</f>
        <v>0</v>
      </c>
      <c r="H261" s="105" t="e">
        <f>+H262+H268+H272+H276+H284</f>
        <v>#REF!</v>
      </c>
      <c r="I261" s="105">
        <f>+I262+I268+I272+I276+I284</f>
        <v>0</v>
      </c>
      <c r="J261" s="105" t="e">
        <f t="shared" si="12"/>
        <v>#REF!</v>
      </c>
      <c r="K261" s="104"/>
    </row>
    <row r="262" spans="1:11" x14ac:dyDescent="0.2">
      <c r="A262" s="103">
        <v>2</v>
      </c>
      <c r="B262" s="100">
        <v>3</v>
      </c>
      <c r="C262" s="100">
        <v>6</v>
      </c>
      <c r="D262" s="100">
        <v>1</v>
      </c>
      <c r="E262" s="100"/>
      <c r="F262" s="101" t="s">
        <v>294</v>
      </c>
      <c r="G262" s="97">
        <f>SUM(G263:G267)</f>
        <v>0</v>
      </c>
      <c r="H262" s="97" t="e">
        <f>SUM(H263:H267)</f>
        <v>#REF!</v>
      </c>
      <c r="I262" s="97">
        <f>SUM(I263:I267)</f>
        <v>0</v>
      </c>
      <c r="J262" s="97" t="e">
        <f t="shared" si="12"/>
        <v>#REF!</v>
      </c>
      <c r="K262" s="96"/>
    </row>
    <row r="263" spans="1:11" x14ac:dyDescent="0.2">
      <c r="A263" s="102">
        <v>2</v>
      </c>
      <c r="B263" s="94">
        <v>3</v>
      </c>
      <c r="C263" s="94">
        <v>6</v>
      </c>
      <c r="D263" s="94">
        <v>1</v>
      </c>
      <c r="E263" s="109" t="s">
        <v>78</v>
      </c>
      <c r="F263" s="95" t="s">
        <v>57</v>
      </c>
      <c r="G263" s="91">
        <f>'CONSOLIDADO FR'!K161</f>
        <v>0</v>
      </c>
      <c r="H263" s="91" t="e">
        <f>#REF!</f>
        <v>#REF!</v>
      </c>
      <c r="I263" s="91"/>
      <c r="J263" s="91" t="e">
        <f t="shared" si="12"/>
        <v>#REF!</v>
      </c>
      <c r="K263" s="90" t="e">
        <f>J263/$J$25</f>
        <v>#REF!</v>
      </c>
    </row>
    <row r="264" spans="1:11" x14ac:dyDescent="0.2">
      <c r="A264" s="102">
        <v>2</v>
      </c>
      <c r="B264" s="94">
        <v>3</v>
      </c>
      <c r="C264" s="94">
        <v>6</v>
      </c>
      <c r="D264" s="94">
        <v>1</v>
      </c>
      <c r="E264" s="109" t="s">
        <v>77</v>
      </c>
      <c r="F264" s="95" t="s">
        <v>56</v>
      </c>
      <c r="G264" s="91">
        <f>'CONSOLIDADO FR'!K162</f>
        <v>0</v>
      </c>
      <c r="H264" s="91" t="e">
        <f>#REF!</f>
        <v>#REF!</v>
      </c>
      <c r="I264" s="91"/>
      <c r="J264" s="91" t="e">
        <f t="shared" si="12"/>
        <v>#REF!</v>
      </c>
      <c r="K264" s="90" t="e">
        <f>J264/$J$25</f>
        <v>#REF!</v>
      </c>
    </row>
    <row r="265" spans="1:11" x14ac:dyDescent="0.2">
      <c r="A265" s="102">
        <v>2</v>
      </c>
      <c r="B265" s="94">
        <v>3</v>
      </c>
      <c r="C265" s="94">
        <v>6</v>
      </c>
      <c r="D265" s="94">
        <v>1</v>
      </c>
      <c r="E265" s="109" t="s">
        <v>198</v>
      </c>
      <c r="F265" s="95" t="s">
        <v>55</v>
      </c>
      <c r="G265" s="91">
        <f>'CONSOLIDADO FR'!K163</f>
        <v>0</v>
      </c>
      <c r="H265" s="91" t="e">
        <f>#REF!</f>
        <v>#REF!</v>
      </c>
      <c r="I265" s="91"/>
      <c r="J265" s="91" t="e">
        <f t="shared" si="12"/>
        <v>#REF!</v>
      </c>
      <c r="K265" s="90" t="e">
        <f>J265/$J$25</f>
        <v>#REF!</v>
      </c>
    </row>
    <row r="266" spans="1:11" x14ac:dyDescent="0.2">
      <c r="A266" s="102">
        <v>2</v>
      </c>
      <c r="B266" s="94">
        <v>3</v>
      </c>
      <c r="C266" s="94">
        <v>6</v>
      </c>
      <c r="D266" s="94">
        <v>1</v>
      </c>
      <c r="E266" s="109" t="s">
        <v>266</v>
      </c>
      <c r="F266" s="95" t="s">
        <v>54</v>
      </c>
      <c r="G266" s="91">
        <f>'CONSOLIDADO FR'!K164</f>
        <v>0</v>
      </c>
      <c r="H266" s="91" t="e">
        <f>#REF!</f>
        <v>#REF!</v>
      </c>
      <c r="I266" s="91"/>
      <c r="J266" s="91" t="e">
        <f t="shared" si="12"/>
        <v>#REF!</v>
      </c>
      <c r="K266" s="90" t="e">
        <f>J266/$J$25</f>
        <v>#REF!</v>
      </c>
    </row>
    <row r="267" spans="1:11" x14ac:dyDescent="0.2">
      <c r="A267" s="102">
        <v>2</v>
      </c>
      <c r="B267" s="94">
        <v>3</v>
      </c>
      <c r="C267" s="94">
        <v>6</v>
      </c>
      <c r="D267" s="94">
        <v>1</v>
      </c>
      <c r="E267" s="109" t="s">
        <v>264</v>
      </c>
      <c r="F267" s="95" t="s">
        <v>53</v>
      </c>
      <c r="G267" s="91">
        <f>'CONSOLIDADO FR'!K165</f>
        <v>0</v>
      </c>
      <c r="H267" s="91" t="e">
        <f>#REF!</f>
        <v>#REF!</v>
      </c>
      <c r="I267" s="91"/>
      <c r="J267" s="91" t="e">
        <f t="shared" si="12"/>
        <v>#REF!</v>
      </c>
      <c r="K267" s="90" t="e">
        <f>J267/$J$25</f>
        <v>#REF!</v>
      </c>
    </row>
    <row r="268" spans="1:11" x14ac:dyDescent="0.2">
      <c r="A268" s="103">
        <v>2</v>
      </c>
      <c r="B268" s="100">
        <v>3</v>
      </c>
      <c r="C268" s="100">
        <v>6</v>
      </c>
      <c r="D268" s="100">
        <v>2</v>
      </c>
      <c r="E268" s="100"/>
      <c r="F268" s="101" t="s">
        <v>52</v>
      </c>
      <c r="G268" s="97">
        <f>SUM(G269:G271)</f>
        <v>0</v>
      </c>
      <c r="H268" s="97" t="e">
        <f>SUM(H269:H271)</f>
        <v>#REF!</v>
      </c>
      <c r="I268" s="97">
        <f>SUM(I269:I271)</f>
        <v>0</v>
      </c>
      <c r="J268" s="97" t="e">
        <f t="shared" si="12"/>
        <v>#REF!</v>
      </c>
      <c r="K268" s="96"/>
    </row>
    <row r="269" spans="1:11" x14ac:dyDescent="0.2">
      <c r="A269" s="102">
        <v>2</v>
      </c>
      <c r="B269" s="94">
        <v>3</v>
      </c>
      <c r="C269" s="94">
        <v>6</v>
      </c>
      <c r="D269" s="94">
        <v>2</v>
      </c>
      <c r="E269" s="109" t="s">
        <v>78</v>
      </c>
      <c r="F269" s="95" t="s">
        <v>51</v>
      </c>
      <c r="G269" s="91">
        <f>'CONSOLIDADO FR'!K167</f>
        <v>0</v>
      </c>
      <c r="H269" s="91" t="e">
        <f>#REF!</f>
        <v>#REF!</v>
      </c>
      <c r="I269" s="91"/>
      <c r="J269" s="91" t="e">
        <f t="shared" si="12"/>
        <v>#REF!</v>
      </c>
      <c r="K269" s="90" t="e">
        <f>J269/$J$25</f>
        <v>#REF!</v>
      </c>
    </row>
    <row r="270" spans="1:11" x14ac:dyDescent="0.2">
      <c r="A270" s="102">
        <v>2</v>
      </c>
      <c r="B270" s="94">
        <v>3</v>
      </c>
      <c r="C270" s="94">
        <v>6</v>
      </c>
      <c r="D270" s="94">
        <v>2</v>
      </c>
      <c r="E270" s="109" t="s">
        <v>77</v>
      </c>
      <c r="F270" s="95" t="s">
        <v>50</v>
      </c>
      <c r="G270" s="91">
        <f>'CONSOLIDADO FR'!K168</f>
        <v>0</v>
      </c>
      <c r="H270" s="91" t="e">
        <f>#REF!</f>
        <v>#REF!</v>
      </c>
      <c r="I270" s="91"/>
      <c r="J270" s="91" t="e">
        <f t="shared" si="12"/>
        <v>#REF!</v>
      </c>
      <c r="K270" s="90" t="e">
        <f>J270/$J$25</f>
        <v>#REF!</v>
      </c>
    </row>
    <row r="271" spans="1:11" x14ac:dyDescent="0.2">
      <c r="A271" s="102">
        <v>2</v>
      </c>
      <c r="B271" s="94">
        <v>3</v>
      </c>
      <c r="C271" s="94">
        <v>6</v>
      </c>
      <c r="D271" s="94">
        <v>2</v>
      </c>
      <c r="E271" s="109" t="s">
        <v>198</v>
      </c>
      <c r="F271" s="95" t="s">
        <v>49</v>
      </c>
      <c r="G271" s="91">
        <f>'CONSOLIDADO FR'!K169</f>
        <v>0</v>
      </c>
      <c r="H271" s="91" t="e">
        <f>#REF!</f>
        <v>#REF!</v>
      </c>
      <c r="I271" s="91"/>
      <c r="J271" s="91" t="e">
        <f t="shared" si="12"/>
        <v>#REF!</v>
      </c>
      <c r="K271" s="90" t="e">
        <f>J271/$J$25</f>
        <v>#REF!</v>
      </c>
    </row>
    <row r="272" spans="1:11" x14ac:dyDescent="0.2">
      <c r="A272" s="103">
        <v>2</v>
      </c>
      <c r="B272" s="100">
        <v>3</v>
      </c>
      <c r="C272" s="100">
        <v>6</v>
      </c>
      <c r="D272" s="100">
        <v>3</v>
      </c>
      <c r="E272" s="100"/>
      <c r="F272" s="101" t="s">
        <v>48</v>
      </c>
      <c r="G272" s="97">
        <f>SUM(G273:G275)</f>
        <v>0</v>
      </c>
      <c r="H272" s="97" t="e">
        <f>SUM(H273:H275)</f>
        <v>#REF!</v>
      </c>
      <c r="I272" s="97">
        <f>SUM(I273:I275)</f>
        <v>0</v>
      </c>
      <c r="J272" s="97" t="e">
        <f t="shared" si="12"/>
        <v>#REF!</v>
      </c>
      <c r="K272" s="96"/>
    </row>
    <row r="273" spans="1:11" x14ac:dyDescent="0.2">
      <c r="A273" s="102">
        <v>2</v>
      </c>
      <c r="B273" s="94">
        <v>3</v>
      </c>
      <c r="C273" s="94">
        <v>6</v>
      </c>
      <c r="D273" s="94">
        <v>3</v>
      </c>
      <c r="E273" s="109" t="s">
        <v>266</v>
      </c>
      <c r="F273" s="118" t="s">
        <v>47</v>
      </c>
      <c r="G273" s="91">
        <f>'CONSOLIDADO FR'!K171</f>
        <v>0</v>
      </c>
      <c r="H273" s="91" t="e">
        <f>#REF!</f>
        <v>#REF!</v>
      </c>
      <c r="I273" s="91"/>
      <c r="J273" s="91" t="e">
        <f t="shared" si="12"/>
        <v>#REF!</v>
      </c>
      <c r="K273" s="90" t="e">
        <f>J273/$J$25</f>
        <v>#REF!</v>
      </c>
    </row>
    <row r="274" spans="1:11" x14ac:dyDescent="0.2">
      <c r="A274" s="102">
        <v>2</v>
      </c>
      <c r="B274" s="94">
        <v>3</v>
      </c>
      <c r="C274" s="94">
        <v>6</v>
      </c>
      <c r="D274" s="94">
        <v>3</v>
      </c>
      <c r="E274" s="109" t="s">
        <v>264</v>
      </c>
      <c r="F274" s="95" t="s">
        <v>46</v>
      </c>
      <c r="G274" s="91">
        <f>'CONSOLIDADO FR'!K172</f>
        <v>0</v>
      </c>
      <c r="H274" s="91" t="e">
        <f>#REF!</f>
        <v>#REF!</v>
      </c>
      <c r="I274" s="91"/>
      <c r="J274" s="91" t="e">
        <f t="shared" si="12"/>
        <v>#REF!</v>
      </c>
      <c r="K274" s="90" t="e">
        <f>J274/$J$25</f>
        <v>#REF!</v>
      </c>
    </row>
    <row r="275" spans="1:11" x14ac:dyDescent="0.2">
      <c r="A275" s="102">
        <v>2</v>
      </c>
      <c r="B275" s="94">
        <v>3</v>
      </c>
      <c r="C275" s="94">
        <v>6</v>
      </c>
      <c r="D275" s="94">
        <v>3</v>
      </c>
      <c r="E275" s="109" t="s">
        <v>112</v>
      </c>
      <c r="F275" s="95" t="s">
        <v>45</v>
      </c>
      <c r="G275" s="91">
        <f>'CONSOLIDADO FR'!K173</f>
        <v>0</v>
      </c>
      <c r="H275" s="91" t="e">
        <f>#REF!</f>
        <v>#REF!</v>
      </c>
      <c r="I275" s="91"/>
      <c r="J275" s="91" t="e">
        <f t="shared" si="12"/>
        <v>#REF!</v>
      </c>
      <c r="K275" s="90" t="e">
        <f>J275/$J$25</f>
        <v>#REF!</v>
      </c>
    </row>
    <row r="276" spans="1:11" x14ac:dyDescent="0.2">
      <c r="A276" s="103">
        <v>2</v>
      </c>
      <c r="B276" s="100">
        <v>3</v>
      </c>
      <c r="C276" s="100">
        <v>6</v>
      </c>
      <c r="D276" s="100">
        <v>4</v>
      </c>
      <c r="E276" s="100"/>
      <c r="F276" s="101" t="s">
        <v>44</v>
      </c>
      <c r="G276" s="97">
        <f>SUM(G277:G283)</f>
        <v>0</v>
      </c>
      <c r="H276" s="97" t="e">
        <f>SUM(H277:H283)</f>
        <v>#REF!</v>
      </c>
      <c r="I276" s="97">
        <f>SUM(I277:I283)</f>
        <v>0</v>
      </c>
      <c r="J276" s="97" t="e">
        <f t="shared" si="12"/>
        <v>#REF!</v>
      </c>
      <c r="K276" s="96"/>
    </row>
    <row r="277" spans="1:11" x14ac:dyDescent="0.2">
      <c r="A277" s="102">
        <v>2</v>
      </c>
      <c r="B277" s="94">
        <v>3</v>
      </c>
      <c r="C277" s="94">
        <v>6</v>
      </c>
      <c r="D277" s="94">
        <v>4</v>
      </c>
      <c r="E277" s="109" t="s">
        <v>78</v>
      </c>
      <c r="F277" s="95" t="s">
        <v>43</v>
      </c>
      <c r="G277" s="91">
        <f>'CONSOLIDADO FR'!K175</f>
        <v>0</v>
      </c>
      <c r="H277" s="91" t="e">
        <f>#REF!</f>
        <v>#REF!</v>
      </c>
      <c r="I277" s="92"/>
      <c r="J277" s="91" t="e">
        <f t="shared" si="12"/>
        <v>#REF!</v>
      </c>
      <c r="K277" s="90" t="e">
        <f t="shared" ref="K277:K283" si="13">J277/$J$25</f>
        <v>#REF!</v>
      </c>
    </row>
    <row r="278" spans="1:11" x14ac:dyDescent="0.2">
      <c r="A278" s="102">
        <v>2</v>
      </c>
      <c r="B278" s="94">
        <v>3</v>
      </c>
      <c r="C278" s="94">
        <v>6</v>
      </c>
      <c r="D278" s="94">
        <v>4</v>
      </c>
      <c r="E278" s="109" t="s">
        <v>77</v>
      </c>
      <c r="F278" s="95" t="s">
        <v>293</v>
      </c>
      <c r="G278" s="91"/>
      <c r="H278" s="91" t="e">
        <f>#REF!</f>
        <v>#REF!</v>
      </c>
      <c r="I278" s="92"/>
      <c r="J278" s="91" t="e">
        <f t="shared" si="12"/>
        <v>#REF!</v>
      </c>
      <c r="K278" s="90" t="e">
        <f t="shared" si="13"/>
        <v>#REF!</v>
      </c>
    </row>
    <row r="279" spans="1:11" x14ac:dyDescent="0.2">
      <c r="A279" s="102">
        <v>2</v>
      </c>
      <c r="B279" s="94">
        <v>3</v>
      </c>
      <c r="C279" s="94">
        <v>6</v>
      </c>
      <c r="D279" s="94">
        <v>4</v>
      </c>
      <c r="E279" s="109" t="s">
        <v>198</v>
      </c>
      <c r="F279" s="95" t="s">
        <v>42</v>
      </c>
      <c r="G279" s="91">
        <f>'CONSOLIDADO FR'!K176</f>
        <v>0</v>
      </c>
      <c r="H279" s="91" t="e">
        <f>#REF!</f>
        <v>#REF!</v>
      </c>
      <c r="I279" s="92"/>
      <c r="J279" s="91" t="e">
        <f t="shared" si="12"/>
        <v>#REF!</v>
      </c>
      <c r="K279" s="90" t="e">
        <f t="shared" si="13"/>
        <v>#REF!</v>
      </c>
    </row>
    <row r="280" spans="1:11" x14ac:dyDescent="0.2">
      <c r="A280" s="102">
        <v>2</v>
      </c>
      <c r="B280" s="94">
        <v>3</v>
      </c>
      <c r="C280" s="94">
        <v>6</v>
      </c>
      <c r="D280" s="94">
        <v>4</v>
      </c>
      <c r="E280" s="109" t="s">
        <v>266</v>
      </c>
      <c r="F280" s="95" t="s">
        <v>292</v>
      </c>
      <c r="G280" s="91"/>
      <c r="H280" s="91" t="e">
        <f>#REF!</f>
        <v>#REF!</v>
      </c>
      <c r="I280" s="92"/>
      <c r="J280" s="91" t="e">
        <f t="shared" si="12"/>
        <v>#REF!</v>
      </c>
      <c r="K280" s="90" t="e">
        <f t="shared" si="13"/>
        <v>#REF!</v>
      </c>
    </row>
    <row r="281" spans="1:11" x14ac:dyDescent="0.2">
      <c r="A281" s="102">
        <v>2</v>
      </c>
      <c r="B281" s="94">
        <v>3</v>
      </c>
      <c r="C281" s="94">
        <v>6</v>
      </c>
      <c r="D281" s="94">
        <v>4</v>
      </c>
      <c r="E281" s="109" t="s">
        <v>264</v>
      </c>
      <c r="F281" s="95" t="s">
        <v>291</v>
      </c>
      <c r="G281" s="91"/>
      <c r="H281" s="91" t="e">
        <f>#REF!</f>
        <v>#REF!</v>
      </c>
      <c r="I281" s="92"/>
      <c r="J281" s="91" t="e">
        <f t="shared" si="12"/>
        <v>#REF!</v>
      </c>
      <c r="K281" s="90" t="e">
        <f t="shared" si="13"/>
        <v>#REF!</v>
      </c>
    </row>
    <row r="282" spans="1:11" x14ac:dyDescent="0.2">
      <c r="A282" s="102">
        <v>2</v>
      </c>
      <c r="B282" s="94">
        <v>3</v>
      </c>
      <c r="C282" s="94">
        <v>6</v>
      </c>
      <c r="D282" s="94">
        <v>4</v>
      </c>
      <c r="E282" s="109" t="s">
        <v>112</v>
      </c>
      <c r="F282" s="95" t="s">
        <v>290</v>
      </c>
      <c r="G282" s="91"/>
      <c r="H282" s="91" t="e">
        <f>#REF!</f>
        <v>#REF!</v>
      </c>
      <c r="I282" s="92"/>
      <c r="J282" s="91" t="e">
        <f t="shared" si="12"/>
        <v>#REF!</v>
      </c>
      <c r="K282" s="90" t="e">
        <f t="shared" si="13"/>
        <v>#REF!</v>
      </c>
    </row>
    <row r="283" spans="1:11" x14ac:dyDescent="0.2">
      <c r="A283" s="102">
        <v>2</v>
      </c>
      <c r="B283" s="94">
        <v>3</v>
      </c>
      <c r="C283" s="94">
        <v>6</v>
      </c>
      <c r="D283" s="94">
        <v>4</v>
      </c>
      <c r="E283" s="109" t="s">
        <v>110</v>
      </c>
      <c r="F283" s="95" t="s">
        <v>40</v>
      </c>
      <c r="G283" s="91">
        <f>'CONSOLIDADO FR'!K177</f>
        <v>0</v>
      </c>
      <c r="H283" s="91" t="e">
        <f>#REF!</f>
        <v>#REF!</v>
      </c>
      <c r="I283" s="92"/>
      <c r="J283" s="91" t="e">
        <f t="shared" ref="J283:J348" si="14">SUM(G283:I283)</f>
        <v>#REF!</v>
      </c>
      <c r="K283" s="90" t="e">
        <f t="shared" si="13"/>
        <v>#REF!</v>
      </c>
    </row>
    <row r="284" spans="1:11" x14ac:dyDescent="0.2">
      <c r="A284" s="103">
        <v>2</v>
      </c>
      <c r="B284" s="100">
        <v>3</v>
      </c>
      <c r="C284" s="100">
        <v>6</v>
      </c>
      <c r="D284" s="100">
        <v>9</v>
      </c>
      <c r="E284" s="100"/>
      <c r="F284" s="101" t="s">
        <v>289</v>
      </c>
      <c r="G284" s="97">
        <f>SUM(G285)</f>
        <v>0</v>
      </c>
      <c r="H284" s="97" t="e">
        <f>SUM(H285)</f>
        <v>#REF!</v>
      </c>
      <c r="I284" s="97">
        <f>SUM(I285)</f>
        <v>0</v>
      </c>
      <c r="J284" s="97" t="e">
        <f t="shared" si="14"/>
        <v>#REF!</v>
      </c>
      <c r="K284" s="96"/>
    </row>
    <row r="285" spans="1:11" x14ac:dyDescent="0.2">
      <c r="A285" s="102">
        <v>2</v>
      </c>
      <c r="B285" s="94">
        <v>3</v>
      </c>
      <c r="C285" s="94">
        <v>6</v>
      </c>
      <c r="D285" s="94">
        <v>9</v>
      </c>
      <c r="E285" s="109" t="s">
        <v>78</v>
      </c>
      <c r="F285" s="95" t="s">
        <v>480</v>
      </c>
      <c r="G285" s="91">
        <f>'CONSOLIDADO FR'!K179</f>
        <v>0</v>
      </c>
      <c r="H285" s="91" t="e">
        <f>#REF!</f>
        <v>#REF!</v>
      </c>
      <c r="I285" s="91"/>
      <c r="J285" s="91" t="e">
        <f t="shared" si="14"/>
        <v>#REF!</v>
      </c>
      <c r="K285" s="90" t="e">
        <f>J285/$J$25</f>
        <v>#REF!</v>
      </c>
    </row>
    <row r="286" spans="1:11" x14ac:dyDescent="0.2">
      <c r="A286" s="115">
        <v>2</v>
      </c>
      <c r="B286" s="107">
        <v>3</v>
      </c>
      <c r="C286" s="107">
        <v>7</v>
      </c>
      <c r="D286" s="107"/>
      <c r="E286" s="107"/>
      <c r="F286" s="120" t="s">
        <v>288</v>
      </c>
      <c r="G286" s="105">
        <f>G287+G295</f>
        <v>681770.64</v>
      </c>
      <c r="H286" s="105" t="e">
        <f>H287+H295</f>
        <v>#REF!</v>
      </c>
      <c r="I286" s="105">
        <f>I287+I295</f>
        <v>0</v>
      </c>
      <c r="J286" s="105" t="e">
        <f t="shared" si="14"/>
        <v>#REF!</v>
      </c>
      <c r="K286" s="104"/>
    </row>
    <row r="287" spans="1:11" x14ac:dyDescent="0.2">
      <c r="A287" s="103">
        <v>2</v>
      </c>
      <c r="B287" s="100">
        <v>3</v>
      </c>
      <c r="C287" s="100">
        <v>7</v>
      </c>
      <c r="D287" s="100">
        <v>1</v>
      </c>
      <c r="E287" s="100"/>
      <c r="F287" s="101" t="s">
        <v>38</v>
      </c>
      <c r="G287" s="97">
        <f>SUM(G288:G294)</f>
        <v>0</v>
      </c>
      <c r="H287" s="97" t="e">
        <f>SUM(H288:H294)</f>
        <v>#REF!</v>
      </c>
      <c r="I287" s="97">
        <f>SUM(I288:I294)</f>
        <v>0</v>
      </c>
      <c r="J287" s="97" t="e">
        <f t="shared" si="14"/>
        <v>#REF!</v>
      </c>
      <c r="K287" s="96"/>
    </row>
    <row r="288" spans="1:11" x14ac:dyDescent="0.2">
      <c r="A288" s="102">
        <v>2</v>
      </c>
      <c r="B288" s="94">
        <v>3</v>
      </c>
      <c r="C288" s="94">
        <v>7</v>
      </c>
      <c r="D288" s="94">
        <v>1</v>
      </c>
      <c r="E288" s="109" t="s">
        <v>78</v>
      </c>
      <c r="F288" s="95" t="s">
        <v>37</v>
      </c>
      <c r="G288" s="91">
        <f>'CONSOLIDADO FR'!K182</f>
        <v>0</v>
      </c>
      <c r="H288" s="91" t="e">
        <f>#REF!</f>
        <v>#REF!</v>
      </c>
      <c r="I288" s="91"/>
      <c r="J288" s="91" t="e">
        <f t="shared" si="14"/>
        <v>#REF!</v>
      </c>
      <c r="K288" s="90" t="e">
        <f t="shared" ref="K288:K294" si="15">J288/$J$25</f>
        <v>#REF!</v>
      </c>
    </row>
    <row r="289" spans="1:11" x14ac:dyDescent="0.2">
      <c r="A289" s="102">
        <v>2</v>
      </c>
      <c r="B289" s="94">
        <v>3</v>
      </c>
      <c r="C289" s="94">
        <v>7</v>
      </c>
      <c r="D289" s="94">
        <v>1</v>
      </c>
      <c r="E289" s="109" t="s">
        <v>77</v>
      </c>
      <c r="F289" s="95" t="s">
        <v>36</v>
      </c>
      <c r="G289" s="91">
        <f>'CONSOLIDADO FR'!K183</f>
        <v>0</v>
      </c>
      <c r="H289" s="91" t="e">
        <f>#REF!</f>
        <v>#REF!</v>
      </c>
      <c r="I289" s="91"/>
      <c r="J289" s="91" t="e">
        <f t="shared" si="14"/>
        <v>#REF!</v>
      </c>
      <c r="K289" s="90" t="e">
        <f t="shared" si="15"/>
        <v>#REF!</v>
      </c>
    </row>
    <row r="290" spans="1:11" x14ac:dyDescent="0.2">
      <c r="A290" s="102">
        <v>2</v>
      </c>
      <c r="B290" s="94">
        <v>3</v>
      </c>
      <c r="C290" s="94">
        <v>7</v>
      </c>
      <c r="D290" s="94">
        <v>1</v>
      </c>
      <c r="E290" s="109" t="s">
        <v>198</v>
      </c>
      <c r="F290" s="95" t="s">
        <v>287</v>
      </c>
      <c r="G290" s="91"/>
      <c r="H290" s="91" t="e">
        <f>#REF!</f>
        <v>#REF!</v>
      </c>
      <c r="I290" s="91"/>
      <c r="J290" s="91" t="e">
        <f t="shared" si="14"/>
        <v>#REF!</v>
      </c>
      <c r="K290" s="90" t="e">
        <f t="shared" si="15"/>
        <v>#REF!</v>
      </c>
    </row>
    <row r="291" spans="1:11" x14ac:dyDescent="0.2">
      <c r="A291" s="102">
        <v>2</v>
      </c>
      <c r="B291" s="94">
        <v>3</v>
      </c>
      <c r="C291" s="94">
        <v>7</v>
      </c>
      <c r="D291" s="94">
        <v>1</v>
      </c>
      <c r="E291" s="109" t="s">
        <v>266</v>
      </c>
      <c r="F291" s="95" t="s">
        <v>34</v>
      </c>
      <c r="G291" s="91">
        <f>'CONSOLIDADO FR'!K184</f>
        <v>0</v>
      </c>
      <c r="H291" s="91" t="e">
        <f>#REF!</f>
        <v>#REF!</v>
      </c>
      <c r="I291" s="91"/>
      <c r="J291" s="91" t="e">
        <f t="shared" si="14"/>
        <v>#REF!</v>
      </c>
      <c r="K291" s="90" t="e">
        <f t="shared" si="15"/>
        <v>#REF!</v>
      </c>
    </row>
    <row r="292" spans="1:11" x14ac:dyDescent="0.2">
      <c r="A292" s="102">
        <v>2</v>
      </c>
      <c r="B292" s="94">
        <v>3</v>
      </c>
      <c r="C292" s="94">
        <v>7</v>
      </c>
      <c r="D292" s="94">
        <v>1</v>
      </c>
      <c r="E292" s="109" t="s">
        <v>264</v>
      </c>
      <c r="F292" s="95" t="s">
        <v>286</v>
      </c>
      <c r="G292" s="91">
        <f>'CONSOLIDADO FR'!K185</f>
        <v>0</v>
      </c>
      <c r="H292" s="91" t="e">
        <f>#REF!</f>
        <v>#REF!</v>
      </c>
      <c r="I292" s="91"/>
      <c r="J292" s="91" t="e">
        <f t="shared" si="14"/>
        <v>#REF!</v>
      </c>
      <c r="K292" s="90" t="e">
        <f t="shared" si="15"/>
        <v>#REF!</v>
      </c>
    </row>
    <row r="293" spans="1:11" x14ac:dyDescent="0.2">
      <c r="A293" s="102">
        <v>2</v>
      </c>
      <c r="B293" s="94">
        <v>3</v>
      </c>
      <c r="C293" s="94">
        <v>7</v>
      </c>
      <c r="D293" s="94">
        <v>1</v>
      </c>
      <c r="E293" s="109" t="s">
        <v>112</v>
      </c>
      <c r="F293" s="95" t="s">
        <v>32</v>
      </c>
      <c r="G293" s="91">
        <f>'CONSOLIDADO FR'!K186</f>
        <v>0</v>
      </c>
      <c r="H293" s="91" t="e">
        <f>#REF!</f>
        <v>#REF!</v>
      </c>
      <c r="I293" s="91"/>
      <c r="J293" s="91" t="e">
        <f t="shared" si="14"/>
        <v>#REF!</v>
      </c>
      <c r="K293" s="90" t="e">
        <f t="shared" si="15"/>
        <v>#REF!</v>
      </c>
    </row>
    <row r="294" spans="1:11" x14ac:dyDescent="0.2">
      <c r="A294" s="102">
        <v>2</v>
      </c>
      <c r="B294" s="94">
        <v>3</v>
      </c>
      <c r="C294" s="94">
        <v>7</v>
      </c>
      <c r="D294" s="94">
        <v>1</v>
      </c>
      <c r="E294" s="109" t="s">
        <v>110</v>
      </c>
      <c r="F294" s="95" t="s">
        <v>285</v>
      </c>
      <c r="G294" s="91"/>
      <c r="H294" s="91" t="e">
        <f>#REF!</f>
        <v>#REF!</v>
      </c>
      <c r="I294" s="92"/>
      <c r="J294" s="91" t="e">
        <f t="shared" si="14"/>
        <v>#REF!</v>
      </c>
      <c r="K294" s="90" t="e">
        <f t="shared" si="15"/>
        <v>#REF!</v>
      </c>
    </row>
    <row r="295" spans="1:11" x14ac:dyDescent="0.2">
      <c r="A295" s="103">
        <v>2</v>
      </c>
      <c r="B295" s="100">
        <v>3</v>
      </c>
      <c r="C295" s="100">
        <v>7</v>
      </c>
      <c r="D295" s="100">
        <v>2</v>
      </c>
      <c r="E295" s="100"/>
      <c r="F295" s="101" t="s">
        <v>31</v>
      </c>
      <c r="G295" s="97">
        <f>SUM(G296:G302)</f>
        <v>681770.64</v>
      </c>
      <c r="H295" s="97" t="e">
        <f>SUM(H296:H302)</f>
        <v>#REF!</v>
      </c>
      <c r="I295" s="97">
        <f>SUM(I296:I302)</f>
        <v>0</v>
      </c>
      <c r="J295" s="97" t="e">
        <f t="shared" si="14"/>
        <v>#REF!</v>
      </c>
      <c r="K295" s="96"/>
    </row>
    <row r="296" spans="1:11" x14ac:dyDescent="0.2">
      <c r="A296" s="102">
        <v>2</v>
      </c>
      <c r="B296" s="94">
        <v>3</v>
      </c>
      <c r="C296" s="94">
        <v>7</v>
      </c>
      <c r="D296" s="94">
        <v>2</v>
      </c>
      <c r="E296" s="109" t="s">
        <v>78</v>
      </c>
      <c r="F296" s="95" t="s">
        <v>284</v>
      </c>
      <c r="G296" s="91"/>
      <c r="H296" s="91" t="e">
        <f>#REF!</f>
        <v>#REF!</v>
      </c>
      <c r="I296" s="91"/>
      <c r="J296" s="91" t="e">
        <f t="shared" si="14"/>
        <v>#REF!</v>
      </c>
      <c r="K296" s="90" t="e">
        <f t="shared" ref="K296:K302" si="16">J296/$J$25</f>
        <v>#REF!</v>
      </c>
    </row>
    <row r="297" spans="1:11" x14ac:dyDescent="0.2">
      <c r="A297" s="102">
        <v>2</v>
      </c>
      <c r="B297" s="94">
        <v>3</v>
      </c>
      <c r="C297" s="94">
        <v>7</v>
      </c>
      <c r="D297" s="94">
        <v>2</v>
      </c>
      <c r="E297" s="109" t="s">
        <v>77</v>
      </c>
      <c r="F297" s="95" t="s">
        <v>283</v>
      </c>
      <c r="G297" s="91">
        <f>'CONSOLIDADO FR'!K188</f>
        <v>0</v>
      </c>
      <c r="H297" s="91" t="e">
        <f>#REF!</f>
        <v>#REF!</v>
      </c>
      <c r="I297" s="91"/>
      <c r="J297" s="91" t="e">
        <f t="shared" si="14"/>
        <v>#REF!</v>
      </c>
      <c r="K297" s="90" t="e">
        <f t="shared" si="16"/>
        <v>#REF!</v>
      </c>
    </row>
    <row r="298" spans="1:11" x14ac:dyDescent="0.2">
      <c r="A298" s="102">
        <v>2</v>
      </c>
      <c r="B298" s="94">
        <v>3</v>
      </c>
      <c r="C298" s="94">
        <v>7</v>
      </c>
      <c r="D298" s="94">
        <v>2</v>
      </c>
      <c r="E298" s="109" t="s">
        <v>198</v>
      </c>
      <c r="F298" s="95" t="s">
        <v>450</v>
      </c>
      <c r="G298" s="91">
        <f>'CONSOLIDADO FR'!K189</f>
        <v>573850.74</v>
      </c>
      <c r="H298" s="91" t="e">
        <f>#REF!</f>
        <v>#REF!</v>
      </c>
      <c r="I298" s="91"/>
      <c r="J298" s="91" t="e">
        <f t="shared" si="14"/>
        <v>#REF!</v>
      </c>
      <c r="K298" s="90" t="e">
        <f t="shared" si="16"/>
        <v>#REF!</v>
      </c>
    </row>
    <row r="299" spans="1:11" x14ac:dyDescent="0.2">
      <c r="A299" s="102">
        <v>2</v>
      </c>
      <c r="B299" s="94">
        <v>3</v>
      </c>
      <c r="C299" s="94">
        <v>7</v>
      </c>
      <c r="D299" s="94">
        <v>2</v>
      </c>
      <c r="E299" s="109" t="s">
        <v>266</v>
      </c>
      <c r="F299" s="95" t="s">
        <v>282</v>
      </c>
      <c r="G299" s="91"/>
      <c r="H299" s="91" t="e">
        <f>#REF!</f>
        <v>#REF!</v>
      </c>
      <c r="I299" s="91"/>
      <c r="J299" s="91" t="e">
        <f t="shared" si="14"/>
        <v>#REF!</v>
      </c>
      <c r="K299" s="90" t="e">
        <f t="shared" si="16"/>
        <v>#REF!</v>
      </c>
    </row>
    <row r="300" spans="1:11" x14ac:dyDescent="0.2">
      <c r="A300" s="102">
        <v>2</v>
      </c>
      <c r="B300" s="94">
        <v>3</v>
      </c>
      <c r="C300" s="94">
        <v>7</v>
      </c>
      <c r="D300" s="94">
        <v>2</v>
      </c>
      <c r="E300" s="109" t="s">
        <v>264</v>
      </c>
      <c r="F300" s="95" t="s">
        <v>281</v>
      </c>
      <c r="G300" s="91">
        <f>'CONSOLIDADO FR'!K190</f>
        <v>0</v>
      </c>
      <c r="H300" s="91" t="e">
        <f>#REF!</f>
        <v>#REF!</v>
      </c>
      <c r="I300" s="91"/>
      <c r="J300" s="91" t="e">
        <f t="shared" si="14"/>
        <v>#REF!</v>
      </c>
      <c r="K300" s="90" t="e">
        <f t="shared" si="16"/>
        <v>#REF!</v>
      </c>
    </row>
    <row r="301" spans="1:11" ht="25.5" x14ac:dyDescent="0.2">
      <c r="A301" s="95">
        <v>2</v>
      </c>
      <c r="B301" s="94">
        <v>3</v>
      </c>
      <c r="C301" s="94">
        <v>7</v>
      </c>
      <c r="D301" s="94">
        <v>2</v>
      </c>
      <c r="E301" s="109" t="s">
        <v>112</v>
      </c>
      <c r="F301" s="121" t="s">
        <v>280</v>
      </c>
      <c r="G301" s="91">
        <f>'CONSOLIDADO FR'!K191</f>
        <v>0</v>
      </c>
      <c r="H301" s="91" t="e">
        <f>#REF!</f>
        <v>#REF!</v>
      </c>
      <c r="I301" s="91"/>
      <c r="J301" s="91" t="e">
        <f t="shared" si="14"/>
        <v>#REF!</v>
      </c>
      <c r="K301" s="90" t="e">
        <f t="shared" si="16"/>
        <v>#REF!</v>
      </c>
    </row>
    <row r="302" spans="1:11" x14ac:dyDescent="0.2">
      <c r="A302" s="95">
        <v>2</v>
      </c>
      <c r="B302" s="94">
        <v>3</v>
      </c>
      <c r="C302" s="94">
        <v>7</v>
      </c>
      <c r="D302" s="94">
        <v>2</v>
      </c>
      <c r="E302" s="109">
        <v>99</v>
      </c>
      <c r="F302" s="121" t="s">
        <v>23</v>
      </c>
      <c r="G302" s="91">
        <f>'CONSOLIDADO FR'!K192</f>
        <v>107919.9</v>
      </c>
      <c r="H302" s="91" t="e">
        <f>#REF!</f>
        <v>#REF!</v>
      </c>
      <c r="I302" s="91"/>
      <c r="J302" s="91" t="e">
        <f t="shared" si="14"/>
        <v>#REF!</v>
      </c>
      <c r="K302" s="90" t="e">
        <f t="shared" si="16"/>
        <v>#REF!</v>
      </c>
    </row>
    <row r="303" spans="1:11" ht="25.5" x14ac:dyDescent="0.2">
      <c r="A303" s="115">
        <v>2</v>
      </c>
      <c r="B303" s="107">
        <v>3</v>
      </c>
      <c r="C303" s="107">
        <v>8</v>
      </c>
      <c r="D303" s="107"/>
      <c r="E303" s="107"/>
      <c r="F303" s="120" t="s">
        <v>279</v>
      </c>
      <c r="G303" s="105">
        <f>+G304+G306</f>
        <v>0</v>
      </c>
      <c r="H303" s="105" t="e">
        <f>+H304+H306</f>
        <v>#REF!</v>
      </c>
      <c r="I303" s="105">
        <f>+I304+I306</f>
        <v>0</v>
      </c>
      <c r="J303" s="105" t="e">
        <f t="shared" si="14"/>
        <v>#REF!</v>
      </c>
      <c r="K303" s="104"/>
    </row>
    <row r="304" spans="1:11" x14ac:dyDescent="0.2">
      <c r="A304" s="101">
        <v>2</v>
      </c>
      <c r="B304" s="100">
        <v>3</v>
      </c>
      <c r="C304" s="100">
        <v>8</v>
      </c>
      <c r="D304" s="100">
        <v>1</v>
      </c>
      <c r="E304" s="100"/>
      <c r="F304" s="101" t="s">
        <v>278</v>
      </c>
      <c r="G304" s="97">
        <f>SUM(G305)</f>
        <v>0</v>
      </c>
      <c r="H304" s="97" t="e">
        <f>SUM(H305)</f>
        <v>#REF!</v>
      </c>
      <c r="I304" s="97">
        <f>SUM(I305)</f>
        <v>0</v>
      </c>
      <c r="J304" s="97" t="e">
        <f t="shared" si="14"/>
        <v>#REF!</v>
      </c>
      <c r="K304" s="96"/>
    </row>
    <row r="305" spans="1:11" x14ac:dyDescent="0.2">
      <c r="A305" s="95">
        <v>2</v>
      </c>
      <c r="B305" s="94">
        <v>3</v>
      </c>
      <c r="C305" s="94">
        <v>8</v>
      </c>
      <c r="D305" s="94">
        <v>1</v>
      </c>
      <c r="E305" s="109" t="s">
        <v>78</v>
      </c>
      <c r="F305" s="95" t="s">
        <v>278</v>
      </c>
      <c r="G305" s="91"/>
      <c r="H305" s="91" t="e">
        <f>#REF!</f>
        <v>#REF!</v>
      </c>
      <c r="I305" s="91"/>
      <c r="J305" s="91" t="e">
        <f t="shared" si="14"/>
        <v>#REF!</v>
      </c>
      <c r="K305" s="90" t="e">
        <f>J305/$J$25</f>
        <v>#REF!</v>
      </c>
    </row>
    <row r="306" spans="1:11" ht="25.5" x14ac:dyDescent="0.2">
      <c r="A306" s="101">
        <v>2</v>
      </c>
      <c r="B306" s="100">
        <v>3</v>
      </c>
      <c r="C306" s="100">
        <v>8</v>
      </c>
      <c r="D306" s="100">
        <v>2</v>
      </c>
      <c r="E306" s="100"/>
      <c r="F306" s="119" t="s">
        <v>277</v>
      </c>
      <c r="G306" s="97">
        <f>SUM(G307)</f>
        <v>0</v>
      </c>
      <c r="H306" s="97" t="e">
        <f>SUM(H307)</f>
        <v>#REF!</v>
      </c>
      <c r="I306" s="97">
        <f>SUM(I307)</f>
        <v>0</v>
      </c>
      <c r="J306" s="97" t="e">
        <f t="shared" si="14"/>
        <v>#REF!</v>
      </c>
      <c r="K306" s="96"/>
    </row>
    <row r="307" spans="1:11" ht="25.5" x14ac:dyDescent="0.2">
      <c r="A307" s="95">
        <v>2</v>
      </c>
      <c r="B307" s="94">
        <v>3</v>
      </c>
      <c r="C307" s="94">
        <v>8</v>
      </c>
      <c r="D307" s="94">
        <v>2</v>
      </c>
      <c r="E307" s="109" t="s">
        <v>78</v>
      </c>
      <c r="F307" s="118" t="s">
        <v>277</v>
      </c>
      <c r="G307" s="91"/>
      <c r="H307" s="91" t="e">
        <f>#REF!</f>
        <v>#REF!</v>
      </c>
      <c r="I307" s="91"/>
      <c r="J307" s="91" t="e">
        <f t="shared" si="14"/>
        <v>#REF!</v>
      </c>
      <c r="K307" s="90" t="e">
        <f>J307/$J$25</f>
        <v>#REF!</v>
      </c>
    </row>
    <row r="308" spans="1:11" x14ac:dyDescent="0.2">
      <c r="A308" s="115">
        <v>2</v>
      </c>
      <c r="B308" s="107">
        <v>3</v>
      </c>
      <c r="C308" s="107">
        <v>9</v>
      </c>
      <c r="D308" s="107"/>
      <c r="E308" s="107"/>
      <c r="F308" s="115" t="s">
        <v>276</v>
      </c>
      <c r="G308" s="105">
        <f>+G309+G312+G314+G316+G318+G320+G322+G324+G327</f>
        <v>113858.27</v>
      </c>
      <c r="H308" s="105" t="e">
        <f>+H309+H312+H314+H316+H318+H320+H322+H324+H327</f>
        <v>#REF!</v>
      </c>
      <c r="I308" s="105">
        <f>+I309+I312+I314+I316+I318+I320+I322+I324+I327</f>
        <v>0</v>
      </c>
      <c r="J308" s="105" t="e">
        <f t="shared" si="14"/>
        <v>#REF!</v>
      </c>
      <c r="K308" s="104"/>
    </row>
    <row r="309" spans="1:11" x14ac:dyDescent="0.2">
      <c r="A309" s="103">
        <v>2</v>
      </c>
      <c r="B309" s="100">
        <v>3</v>
      </c>
      <c r="C309" s="100">
        <v>9</v>
      </c>
      <c r="D309" s="100">
        <v>1</v>
      </c>
      <c r="E309" s="100"/>
      <c r="F309" s="101" t="s">
        <v>21</v>
      </c>
      <c r="G309" s="97">
        <f>SUM(G310:G311)</f>
        <v>21793.49</v>
      </c>
      <c r="H309" s="97" t="e">
        <f>SUM(H310:H311)</f>
        <v>#REF!</v>
      </c>
      <c r="I309" s="97">
        <f t="shared" ref="I309" si="17">SUM(I310:I311)</f>
        <v>0</v>
      </c>
      <c r="J309" s="97" t="e">
        <f>SUM(G309:I309)</f>
        <v>#REF!</v>
      </c>
      <c r="K309" s="96"/>
    </row>
    <row r="310" spans="1:11" x14ac:dyDescent="0.2">
      <c r="A310" s="102">
        <v>2</v>
      </c>
      <c r="B310" s="94">
        <v>3</v>
      </c>
      <c r="C310" s="94">
        <v>9</v>
      </c>
      <c r="D310" s="94">
        <v>1</v>
      </c>
      <c r="E310" s="109" t="s">
        <v>78</v>
      </c>
      <c r="F310" s="95" t="s">
        <v>481</v>
      </c>
      <c r="G310" s="91">
        <f>'CONSOLIDADO FR'!K195</f>
        <v>21793.49</v>
      </c>
      <c r="H310" s="91" t="e">
        <f>#REF!</f>
        <v>#REF!</v>
      </c>
      <c r="I310" s="91"/>
      <c r="J310" s="91" t="e">
        <f t="shared" si="14"/>
        <v>#REF!</v>
      </c>
      <c r="K310" s="90" t="e">
        <f>J310/$J$25</f>
        <v>#REF!</v>
      </c>
    </row>
    <row r="311" spans="1:11" x14ac:dyDescent="0.2">
      <c r="A311" s="102">
        <v>2</v>
      </c>
      <c r="B311" s="94">
        <v>3</v>
      </c>
      <c r="C311" s="94">
        <v>9</v>
      </c>
      <c r="D311" s="94">
        <v>1</v>
      </c>
      <c r="E311" s="109" t="s">
        <v>77</v>
      </c>
      <c r="F311" s="95" t="s">
        <v>482</v>
      </c>
      <c r="G311" s="91"/>
      <c r="H311" s="91" t="e">
        <f>#REF!</f>
        <v>#REF!</v>
      </c>
      <c r="I311" s="91"/>
      <c r="J311" s="91" t="e">
        <f t="shared" si="14"/>
        <v>#REF!</v>
      </c>
      <c r="K311" s="90" t="e">
        <f>J311/$J$25</f>
        <v>#REF!</v>
      </c>
    </row>
    <row r="312" spans="1:11" x14ac:dyDescent="0.2">
      <c r="A312" s="103">
        <v>2</v>
      </c>
      <c r="B312" s="100">
        <v>3</v>
      </c>
      <c r="C312" s="100">
        <v>9</v>
      </c>
      <c r="D312" s="100">
        <v>2</v>
      </c>
      <c r="E312" s="100"/>
      <c r="F312" s="101" t="s">
        <v>484</v>
      </c>
      <c r="G312" s="97">
        <f>SUM(G313)</f>
        <v>0</v>
      </c>
      <c r="H312" s="97" t="e">
        <f>SUM(H313)</f>
        <v>#REF!</v>
      </c>
      <c r="I312" s="97">
        <f>SUM(I313)</f>
        <v>0</v>
      </c>
      <c r="J312" s="97" t="e">
        <f t="shared" si="14"/>
        <v>#REF!</v>
      </c>
      <c r="K312" s="96"/>
    </row>
    <row r="313" spans="1:11" x14ac:dyDescent="0.2">
      <c r="A313" s="102">
        <v>2</v>
      </c>
      <c r="B313" s="94">
        <v>3</v>
      </c>
      <c r="C313" s="94">
        <v>9</v>
      </c>
      <c r="D313" s="94">
        <v>2</v>
      </c>
      <c r="E313" s="109" t="s">
        <v>78</v>
      </c>
      <c r="F313" s="95" t="s">
        <v>483</v>
      </c>
      <c r="G313" s="91">
        <f>'CONSOLIDADO FR'!K197</f>
        <v>0</v>
      </c>
      <c r="H313" s="91" t="e">
        <f>#REF!</f>
        <v>#REF!</v>
      </c>
      <c r="I313" s="91"/>
      <c r="J313" s="91" t="e">
        <f t="shared" si="14"/>
        <v>#REF!</v>
      </c>
      <c r="K313" s="90" t="e">
        <f>J313/$J$25</f>
        <v>#REF!</v>
      </c>
    </row>
    <row r="314" spans="1:11" x14ac:dyDescent="0.2">
      <c r="A314" s="103">
        <v>2</v>
      </c>
      <c r="B314" s="100">
        <v>3</v>
      </c>
      <c r="C314" s="100">
        <v>9</v>
      </c>
      <c r="D314" s="100">
        <v>3</v>
      </c>
      <c r="E314" s="100"/>
      <c r="F314" s="101" t="s">
        <v>275</v>
      </c>
      <c r="G314" s="97">
        <f>SUM(G315)</f>
        <v>92064.78</v>
      </c>
      <c r="H314" s="97" t="e">
        <f>SUM(H315)</f>
        <v>#REF!</v>
      </c>
      <c r="I314" s="97">
        <f>SUM(I315)</f>
        <v>0</v>
      </c>
      <c r="J314" s="97" t="e">
        <f t="shared" si="14"/>
        <v>#REF!</v>
      </c>
      <c r="K314" s="96"/>
    </row>
    <row r="315" spans="1:11" x14ac:dyDescent="0.2">
      <c r="A315" s="102">
        <v>2</v>
      </c>
      <c r="B315" s="94">
        <v>3</v>
      </c>
      <c r="C315" s="94">
        <v>9</v>
      </c>
      <c r="D315" s="94">
        <v>3</v>
      </c>
      <c r="E315" s="109" t="s">
        <v>78</v>
      </c>
      <c r="F315" s="95" t="s">
        <v>275</v>
      </c>
      <c r="G315" s="91">
        <f>'CONSOLIDADO FR'!K199</f>
        <v>92064.78</v>
      </c>
      <c r="H315" s="91" t="e">
        <f>#REF!</f>
        <v>#REF!</v>
      </c>
      <c r="I315" s="91"/>
      <c r="J315" s="91" t="e">
        <f t="shared" si="14"/>
        <v>#REF!</v>
      </c>
      <c r="K315" s="90" t="e">
        <f>J315/$J$25</f>
        <v>#REF!</v>
      </c>
    </row>
    <row r="316" spans="1:11" x14ac:dyDescent="0.2">
      <c r="A316" s="103">
        <v>2</v>
      </c>
      <c r="B316" s="100">
        <v>3</v>
      </c>
      <c r="C316" s="100">
        <v>9</v>
      </c>
      <c r="D316" s="100">
        <v>4</v>
      </c>
      <c r="E316" s="100"/>
      <c r="F316" s="101" t="s">
        <v>274</v>
      </c>
      <c r="G316" s="97">
        <f>SUM(G317)</f>
        <v>0</v>
      </c>
      <c r="H316" s="97" t="e">
        <f>SUM(H317)</f>
        <v>#REF!</v>
      </c>
      <c r="I316" s="97">
        <f>SUM(I317)</f>
        <v>0</v>
      </c>
      <c r="J316" s="97" t="e">
        <f t="shared" si="14"/>
        <v>#REF!</v>
      </c>
      <c r="K316" s="96"/>
    </row>
    <row r="317" spans="1:11" x14ac:dyDescent="0.2">
      <c r="A317" s="102">
        <v>2</v>
      </c>
      <c r="B317" s="94">
        <v>3</v>
      </c>
      <c r="C317" s="94">
        <v>9</v>
      </c>
      <c r="D317" s="94">
        <v>4</v>
      </c>
      <c r="E317" s="109" t="s">
        <v>78</v>
      </c>
      <c r="F317" s="95" t="s">
        <v>274</v>
      </c>
      <c r="G317" s="91"/>
      <c r="H317" s="91" t="e">
        <f>#REF!</f>
        <v>#REF!</v>
      </c>
      <c r="I317" s="91"/>
      <c r="J317" s="91" t="e">
        <f t="shared" si="14"/>
        <v>#REF!</v>
      </c>
      <c r="K317" s="90" t="e">
        <f>J317/$J$25</f>
        <v>#REF!</v>
      </c>
    </row>
    <row r="318" spans="1:11" x14ac:dyDescent="0.2">
      <c r="A318" s="103">
        <v>2</v>
      </c>
      <c r="B318" s="100">
        <v>3</v>
      </c>
      <c r="C318" s="100">
        <v>9</v>
      </c>
      <c r="D318" s="100">
        <v>5</v>
      </c>
      <c r="E318" s="100"/>
      <c r="F318" s="101" t="s">
        <v>19</v>
      </c>
      <c r="G318" s="97">
        <f>SUM(G319)</f>
        <v>0</v>
      </c>
      <c r="H318" s="97" t="e">
        <f>SUM(H319)</f>
        <v>#REF!</v>
      </c>
      <c r="I318" s="97">
        <f>SUM(I319)</f>
        <v>0</v>
      </c>
      <c r="J318" s="97" t="e">
        <f t="shared" si="14"/>
        <v>#REF!</v>
      </c>
      <c r="K318" s="96"/>
    </row>
    <row r="319" spans="1:11" x14ac:dyDescent="0.2">
      <c r="A319" s="102">
        <v>2</v>
      </c>
      <c r="B319" s="94">
        <v>3</v>
      </c>
      <c r="C319" s="94">
        <v>9</v>
      </c>
      <c r="D319" s="94">
        <v>5</v>
      </c>
      <c r="E319" s="109" t="s">
        <v>78</v>
      </c>
      <c r="F319" s="95" t="s">
        <v>19</v>
      </c>
      <c r="G319" s="91">
        <f>'CONSOLIDADO FR'!K201</f>
        <v>0</v>
      </c>
      <c r="H319" s="91" t="e">
        <f>#REF!</f>
        <v>#REF!</v>
      </c>
      <c r="I319" s="91"/>
      <c r="J319" s="91" t="e">
        <f t="shared" si="14"/>
        <v>#REF!</v>
      </c>
      <c r="K319" s="90" t="e">
        <f>J319/$J$25</f>
        <v>#REF!</v>
      </c>
    </row>
    <row r="320" spans="1:11" x14ac:dyDescent="0.2">
      <c r="A320" s="103">
        <v>2</v>
      </c>
      <c r="B320" s="100">
        <v>3</v>
      </c>
      <c r="C320" s="100">
        <v>9</v>
      </c>
      <c r="D320" s="100">
        <v>6</v>
      </c>
      <c r="E320" s="100"/>
      <c r="F320" s="101" t="s">
        <v>18</v>
      </c>
      <c r="G320" s="97">
        <f>SUM(G321)</f>
        <v>0</v>
      </c>
      <c r="H320" s="97" t="e">
        <f>SUM(H321)</f>
        <v>#REF!</v>
      </c>
      <c r="I320" s="97">
        <f>SUM(I321)</f>
        <v>0</v>
      </c>
      <c r="J320" s="97" t="e">
        <f t="shared" si="14"/>
        <v>#REF!</v>
      </c>
      <c r="K320" s="96"/>
    </row>
    <row r="321" spans="1:11" x14ac:dyDescent="0.2">
      <c r="A321" s="102">
        <v>2</v>
      </c>
      <c r="B321" s="94">
        <v>3</v>
      </c>
      <c r="C321" s="94">
        <v>9</v>
      </c>
      <c r="D321" s="94">
        <v>6</v>
      </c>
      <c r="E321" s="109" t="s">
        <v>78</v>
      </c>
      <c r="F321" s="95" t="s">
        <v>18</v>
      </c>
      <c r="G321" s="91">
        <f>'CONSOLIDADO FR'!K203</f>
        <v>0</v>
      </c>
      <c r="H321" s="91" t="e">
        <f>#REF!</f>
        <v>#REF!</v>
      </c>
      <c r="I321" s="91"/>
      <c r="J321" s="91" t="e">
        <f t="shared" si="14"/>
        <v>#REF!</v>
      </c>
      <c r="K321" s="90" t="e">
        <f>J321/$J$25</f>
        <v>#REF!</v>
      </c>
    </row>
    <row r="322" spans="1:11" x14ac:dyDescent="0.2">
      <c r="A322" s="103">
        <v>2</v>
      </c>
      <c r="B322" s="100">
        <v>3</v>
      </c>
      <c r="C322" s="100">
        <v>9</v>
      </c>
      <c r="D322" s="100">
        <v>7</v>
      </c>
      <c r="E322" s="100"/>
      <c r="F322" s="101" t="s">
        <v>273</v>
      </c>
      <c r="G322" s="97">
        <f>SUM(G323)</f>
        <v>0</v>
      </c>
      <c r="H322" s="97" t="e">
        <f>SUM(H323)</f>
        <v>#REF!</v>
      </c>
      <c r="I322" s="97">
        <f>SUM(I323)</f>
        <v>0</v>
      </c>
      <c r="J322" s="97" t="e">
        <f t="shared" si="14"/>
        <v>#REF!</v>
      </c>
      <c r="K322" s="96"/>
    </row>
    <row r="323" spans="1:11" x14ac:dyDescent="0.2">
      <c r="A323" s="102">
        <v>2</v>
      </c>
      <c r="B323" s="94">
        <v>3</v>
      </c>
      <c r="C323" s="94">
        <v>9</v>
      </c>
      <c r="D323" s="94">
        <v>7</v>
      </c>
      <c r="E323" s="109" t="s">
        <v>78</v>
      </c>
      <c r="F323" s="95" t="s">
        <v>273</v>
      </c>
      <c r="G323" s="91"/>
      <c r="H323" s="91" t="e">
        <f>#REF!</f>
        <v>#REF!</v>
      </c>
      <c r="I323" s="91"/>
      <c r="J323" s="91" t="e">
        <f t="shared" si="14"/>
        <v>#REF!</v>
      </c>
      <c r="K323" s="90" t="e">
        <f>J323/$J$25</f>
        <v>#REF!</v>
      </c>
    </row>
    <row r="324" spans="1:11" x14ac:dyDescent="0.2">
      <c r="A324" s="103">
        <v>2</v>
      </c>
      <c r="B324" s="100">
        <v>3</v>
      </c>
      <c r="C324" s="100">
        <v>9</v>
      </c>
      <c r="D324" s="100">
        <v>8</v>
      </c>
      <c r="E324" s="100"/>
      <c r="F324" s="101" t="s">
        <v>17</v>
      </c>
      <c r="G324" s="97">
        <f>SUM(G325:G326)</f>
        <v>0</v>
      </c>
      <c r="H324" s="97" t="e">
        <f>SUM(H325:H326)</f>
        <v>#REF!</v>
      </c>
      <c r="I324" s="97">
        <f>SUM(I325:I326)</f>
        <v>0</v>
      </c>
      <c r="J324" s="97" t="e">
        <f t="shared" si="14"/>
        <v>#REF!</v>
      </c>
      <c r="K324" s="96"/>
    </row>
    <row r="325" spans="1:11" x14ac:dyDescent="0.2">
      <c r="A325" s="102">
        <v>2</v>
      </c>
      <c r="B325" s="94">
        <v>3</v>
      </c>
      <c r="C325" s="94">
        <v>9</v>
      </c>
      <c r="D325" s="94">
        <v>8</v>
      </c>
      <c r="E325" s="109" t="s">
        <v>78</v>
      </c>
      <c r="F325" s="95" t="s">
        <v>272</v>
      </c>
      <c r="G325" s="91">
        <f>'CONSOLIDADO FR'!K205</f>
        <v>0</v>
      </c>
      <c r="H325" s="91" t="e">
        <f>#REF!</f>
        <v>#REF!</v>
      </c>
      <c r="I325" s="91"/>
      <c r="J325" s="91" t="e">
        <f t="shared" si="14"/>
        <v>#REF!</v>
      </c>
      <c r="K325" s="90" t="e">
        <f>J325/$J$25</f>
        <v>#REF!</v>
      </c>
    </row>
    <row r="326" spans="1:11" x14ac:dyDescent="0.2">
      <c r="A326" s="102">
        <v>2</v>
      </c>
      <c r="B326" s="94">
        <v>3</v>
      </c>
      <c r="C326" s="94">
        <v>9</v>
      </c>
      <c r="D326" s="94">
        <v>8</v>
      </c>
      <c r="E326" s="109" t="s">
        <v>77</v>
      </c>
      <c r="F326" s="95" t="s">
        <v>271</v>
      </c>
      <c r="G326" s="91">
        <f>'CONSOLIDADO FR'!K206</f>
        <v>0</v>
      </c>
      <c r="H326" s="91" t="e">
        <f>#REF!</f>
        <v>#REF!</v>
      </c>
      <c r="I326" s="91"/>
      <c r="J326" s="91" t="e">
        <f t="shared" si="14"/>
        <v>#REF!</v>
      </c>
      <c r="K326" s="90" t="e">
        <f>J326/$J$25</f>
        <v>#REF!</v>
      </c>
    </row>
    <row r="327" spans="1:11" x14ac:dyDescent="0.2">
      <c r="A327" s="103">
        <v>2</v>
      </c>
      <c r="B327" s="100">
        <v>3</v>
      </c>
      <c r="C327" s="100">
        <v>9</v>
      </c>
      <c r="D327" s="100">
        <v>9</v>
      </c>
      <c r="E327" s="100"/>
      <c r="F327" s="101" t="s">
        <v>12</v>
      </c>
      <c r="G327" s="97">
        <f>SUM(G328:G329)</f>
        <v>0</v>
      </c>
      <c r="H327" s="97" t="e">
        <f>SUM(H328:H329)</f>
        <v>#REF!</v>
      </c>
      <c r="I327" s="97">
        <f>SUM(I328)</f>
        <v>0</v>
      </c>
      <c r="J327" s="97" t="e">
        <f t="shared" si="14"/>
        <v>#REF!</v>
      </c>
      <c r="K327" s="96"/>
    </row>
    <row r="328" spans="1:11" x14ac:dyDescent="0.2">
      <c r="A328" s="102">
        <v>2</v>
      </c>
      <c r="B328" s="94">
        <v>3</v>
      </c>
      <c r="C328" s="94">
        <v>9</v>
      </c>
      <c r="D328" s="94">
        <v>9</v>
      </c>
      <c r="E328" s="109" t="s">
        <v>78</v>
      </c>
      <c r="F328" s="95" t="s">
        <v>12</v>
      </c>
      <c r="G328" s="91">
        <f>'CONSOLIDADO FR'!K208</f>
        <v>0</v>
      </c>
      <c r="H328" s="91" t="e">
        <f>#REF!</f>
        <v>#REF!</v>
      </c>
      <c r="I328" s="91"/>
      <c r="J328" s="91" t="e">
        <f t="shared" si="14"/>
        <v>#REF!</v>
      </c>
      <c r="K328" s="90" t="e">
        <f>J328/$J$25</f>
        <v>#REF!</v>
      </c>
    </row>
    <row r="329" spans="1:11" x14ac:dyDescent="0.2">
      <c r="A329" s="102">
        <v>2</v>
      </c>
      <c r="B329" s="94">
        <v>3</v>
      </c>
      <c r="C329" s="94">
        <v>9</v>
      </c>
      <c r="D329" s="94">
        <v>9</v>
      </c>
      <c r="E329" s="109" t="s">
        <v>266</v>
      </c>
      <c r="F329" s="95" t="s">
        <v>485</v>
      </c>
      <c r="G329" s="91">
        <f>'CONSOLIDADO FR'!K209</f>
        <v>0</v>
      </c>
      <c r="H329" s="91" t="e">
        <f>#REF!</f>
        <v>#REF!</v>
      </c>
      <c r="I329" s="91"/>
      <c r="J329" s="91" t="e">
        <f>SUM(G329:I329)</f>
        <v>#REF!</v>
      </c>
      <c r="K329" s="90" t="e">
        <f>J329/$J$25</f>
        <v>#REF!</v>
      </c>
    </row>
    <row r="330" spans="1:11" x14ac:dyDescent="0.2">
      <c r="A330" s="108">
        <v>2</v>
      </c>
      <c r="B330" s="107">
        <v>4</v>
      </c>
      <c r="C330" s="107">
        <v>1</v>
      </c>
      <c r="D330" s="107">
        <v>2</v>
      </c>
      <c r="E330" s="107"/>
      <c r="F330" s="106" t="s">
        <v>270</v>
      </c>
      <c r="G330" s="105">
        <f>G331+G332+G333+G334+G335</f>
        <v>0</v>
      </c>
      <c r="H330" s="105" t="e">
        <f>H331+H332+H333+H334+H335</f>
        <v>#REF!</v>
      </c>
      <c r="I330" s="105">
        <f>I331+I332+I333+I334+I335</f>
        <v>0</v>
      </c>
      <c r="J330" s="105" t="e">
        <f t="shared" si="14"/>
        <v>#REF!</v>
      </c>
      <c r="K330" s="104" t="e">
        <f>+J330/J25</f>
        <v>#REF!</v>
      </c>
    </row>
    <row r="331" spans="1:11" x14ac:dyDescent="0.2">
      <c r="A331" s="102">
        <v>2</v>
      </c>
      <c r="B331" s="94">
        <v>4</v>
      </c>
      <c r="C331" s="94">
        <v>1</v>
      </c>
      <c r="D331" s="94">
        <v>2</v>
      </c>
      <c r="E331" s="109" t="s">
        <v>78</v>
      </c>
      <c r="F331" s="95" t="s">
        <v>269</v>
      </c>
      <c r="G331" s="91"/>
      <c r="H331" s="91" t="e">
        <f>#REF!</f>
        <v>#REF!</v>
      </c>
      <c r="I331" s="91"/>
      <c r="J331" s="91" t="e">
        <f t="shared" si="14"/>
        <v>#REF!</v>
      </c>
      <c r="K331" s="90" t="e">
        <f t="shared" ref="K331:K336" si="18">J331/$J$25</f>
        <v>#REF!</v>
      </c>
    </row>
    <row r="332" spans="1:11" x14ac:dyDescent="0.2">
      <c r="A332" s="102">
        <v>2</v>
      </c>
      <c r="B332" s="94">
        <v>4</v>
      </c>
      <c r="C332" s="94">
        <v>1</v>
      </c>
      <c r="D332" s="94">
        <v>2</v>
      </c>
      <c r="E332" s="109" t="s">
        <v>77</v>
      </c>
      <c r="F332" s="95" t="s">
        <v>268</v>
      </c>
      <c r="G332" s="91"/>
      <c r="H332" s="91" t="e">
        <f>#REF!</f>
        <v>#REF!</v>
      </c>
      <c r="I332" s="91"/>
      <c r="J332" s="91" t="e">
        <f t="shared" si="14"/>
        <v>#REF!</v>
      </c>
      <c r="K332" s="90" t="e">
        <f t="shared" si="18"/>
        <v>#REF!</v>
      </c>
    </row>
    <row r="333" spans="1:11" x14ac:dyDescent="0.2">
      <c r="A333" s="102">
        <v>2</v>
      </c>
      <c r="B333" s="94">
        <v>4</v>
      </c>
      <c r="C333" s="94">
        <v>1</v>
      </c>
      <c r="D333" s="94">
        <v>2</v>
      </c>
      <c r="E333" s="109" t="s">
        <v>198</v>
      </c>
      <c r="F333" s="95" t="s">
        <v>267</v>
      </c>
      <c r="G333" s="91"/>
      <c r="H333" s="91" t="e">
        <f>#REF!</f>
        <v>#REF!</v>
      </c>
      <c r="I333" s="91"/>
      <c r="J333" s="91" t="e">
        <f t="shared" si="14"/>
        <v>#REF!</v>
      </c>
      <c r="K333" s="90" t="e">
        <f t="shared" si="18"/>
        <v>#REF!</v>
      </c>
    </row>
    <row r="334" spans="1:11" x14ac:dyDescent="0.2">
      <c r="A334" s="102">
        <v>2</v>
      </c>
      <c r="B334" s="94">
        <v>4</v>
      </c>
      <c r="C334" s="94">
        <v>1</v>
      </c>
      <c r="D334" s="94">
        <v>2</v>
      </c>
      <c r="E334" s="109" t="s">
        <v>266</v>
      </c>
      <c r="F334" s="95" t="s">
        <v>265</v>
      </c>
      <c r="G334" s="91"/>
      <c r="H334" s="91" t="e">
        <f>#REF!</f>
        <v>#REF!</v>
      </c>
      <c r="I334" s="91"/>
      <c r="J334" s="91" t="e">
        <f t="shared" si="14"/>
        <v>#REF!</v>
      </c>
      <c r="K334" s="90" t="e">
        <f t="shared" si="18"/>
        <v>#REF!</v>
      </c>
    </row>
    <row r="335" spans="1:11" x14ac:dyDescent="0.2">
      <c r="A335" s="102">
        <v>2</v>
      </c>
      <c r="B335" s="94">
        <v>4</v>
      </c>
      <c r="C335" s="94">
        <v>1</v>
      </c>
      <c r="D335" s="94">
        <v>2</v>
      </c>
      <c r="E335" s="109" t="s">
        <v>264</v>
      </c>
      <c r="F335" s="95" t="s">
        <v>263</v>
      </c>
      <c r="G335" s="91"/>
      <c r="H335" s="91" t="e">
        <f>#REF!</f>
        <v>#REF!</v>
      </c>
      <c r="I335" s="91"/>
      <c r="J335" s="91" t="e">
        <f t="shared" si="14"/>
        <v>#REF!</v>
      </c>
      <c r="K335" s="90" t="e">
        <f t="shared" si="18"/>
        <v>#REF!</v>
      </c>
    </row>
    <row r="336" spans="1:11" x14ac:dyDescent="0.2">
      <c r="A336" s="108">
        <v>2</v>
      </c>
      <c r="B336" s="107">
        <v>6</v>
      </c>
      <c r="C336" s="107"/>
      <c r="D336" s="107"/>
      <c r="E336" s="107"/>
      <c r="F336" s="106" t="s">
        <v>262</v>
      </c>
      <c r="G336" s="105">
        <f>G337+G348+G357+G366+G383+G400+G405+G424+G446</f>
        <v>0</v>
      </c>
      <c r="H336" s="105" t="e">
        <f>H337+H348+H357+H366+H383+H400+H405+H424+H446</f>
        <v>#REF!</v>
      </c>
      <c r="I336" s="105">
        <f>I337+I348+I357+I366+I383+I400+I405+I424+I446</f>
        <v>0</v>
      </c>
      <c r="J336" s="105" t="e">
        <f t="shared" si="14"/>
        <v>#REF!</v>
      </c>
      <c r="K336" s="104" t="e">
        <f t="shared" si="18"/>
        <v>#REF!</v>
      </c>
    </row>
    <row r="337" spans="1:11" x14ac:dyDescent="0.2">
      <c r="A337" s="115">
        <v>2</v>
      </c>
      <c r="B337" s="107">
        <v>6</v>
      </c>
      <c r="C337" s="107">
        <v>1</v>
      </c>
      <c r="D337" s="107"/>
      <c r="E337" s="107"/>
      <c r="F337" s="106" t="s">
        <v>261</v>
      </c>
      <c r="G337" s="105">
        <f>+G338+G340+G342+G344+G346</f>
        <v>0</v>
      </c>
      <c r="H337" s="105" t="e">
        <f>+H338+H340+H342+H344+H346</f>
        <v>#REF!</v>
      </c>
      <c r="I337" s="105">
        <f>+I338+I340+I342+I344+I346</f>
        <v>0</v>
      </c>
      <c r="J337" s="105" t="e">
        <f t="shared" si="14"/>
        <v>#REF!</v>
      </c>
      <c r="K337" s="104"/>
    </row>
    <row r="338" spans="1:11" x14ac:dyDescent="0.2">
      <c r="A338" s="101">
        <v>2</v>
      </c>
      <c r="B338" s="100">
        <v>6</v>
      </c>
      <c r="C338" s="100">
        <v>1</v>
      </c>
      <c r="D338" s="100">
        <v>1</v>
      </c>
      <c r="E338" s="100"/>
      <c r="F338" s="98" t="s">
        <v>486</v>
      </c>
      <c r="G338" s="97">
        <f>SUM(G339)</f>
        <v>0</v>
      </c>
      <c r="H338" s="97" t="e">
        <f>SUM(H339)</f>
        <v>#REF!</v>
      </c>
      <c r="I338" s="97">
        <f>SUM(I339)</f>
        <v>0</v>
      </c>
      <c r="J338" s="97" t="e">
        <f t="shared" si="14"/>
        <v>#REF!</v>
      </c>
      <c r="K338" s="96"/>
    </row>
    <row r="339" spans="1:11" x14ac:dyDescent="0.2">
      <c r="A339" s="95">
        <v>2</v>
      </c>
      <c r="B339" s="94">
        <v>6</v>
      </c>
      <c r="C339" s="94">
        <v>1</v>
      </c>
      <c r="D339" s="94">
        <v>1</v>
      </c>
      <c r="E339" s="109" t="s">
        <v>78</v>
      </c>
      <c r="F339" s="93" t="s">
        <v>486</v>
      </c>
      <c r="G339" s="92"/>
      <c r="H339" s="91" t="e">
        <f>#REF!</f>
        <v>#REF!</v>
      </c>
      <c r="I339" s="92"/>
      <c r="J339" s="91" t="e">
        <f t="shared" si="14"/>
        <v>#REF!</v>
      </c>
      <c r="K339" s="90" t="e">
        <f>J339/$J$25</f>
        <v>#REF!</v>
      </c>
    </row>
    <row r="340" spans="1:11" x14ac:dyDescent="0.2">
      <c r="A340" s="101">
        <v>2</v>
      </c>
      <c r="B340" s="100">
        <v>6</v>
      </c>
      <c r="C340" s="100">
        <v>1</v>
      </c>
      <c r="D340" s="100">
        <v>2</v>
      </c>
      <c r="E340" s="100"/>
      <c r="F340" s="98" t="s">
        <v>260</v>
      </c>
      <c r="G340" s="97">
        <f>SUM(G341)</f>
        <v>0</v>
      </c>
      <c r="H340" s="97" t="e">
        <f>SUM(H341)</f>
        <v>#REF!</v>
      </c>
      <c r="I340" s="97">
        <f>SUM(I341)</f>
        <v>0</v>
      </c>
      <c r="J340" s="97" t="e">
        <f t="shared" si="14"/>
        <v>#REF!</v>
      </c>
      <c r="K340" s="96"/>
    </row>
    <row r="341" spans="1:11" x14ac:dyDescent="0.2">
      <c r="A341" s="95">
        <v>2</v>
      </c>
      <c r="B341" s="94">
        <v>6</v>
      </c>
      <c r="C341" s="94">
        <v>1</v>
      </c>
      <c r="D341" s="94">
        <v>2</v>
      </c>
      <c r="E341" s="109" t="s">
        <v>78</v>
      </c>
      <c r="F341" s="93" t="s">
        <v>260</v>
      </c>
      <c r="G341" s="92"/>
      <c r="H341" s="91" t="e">
        <f>#REF!</f>
        <v>#REF!</v>
      </c>
      <c r="I341" s="92"/>
      <c r="J341" s="91" t="e">
        <f t="shared" si="14"/>
        <v>#REF!</v>
      </c>
      <c r="K341" s="90" t="e">
        <f>J341/$J$25</f>
        <v>#REF!</v>
      </c>
    </row>
    <row r="342" spans="1:11" x14ac:dyDescent="0.2">
      <c r="A342" s="101">
        <v>2</v>
      </c>
      <c r="B342" s="100">
        <v>6</v>
      </c>
      <c r="C342" s="100">
        <v>1</v>
      </c>
      <c r="D342" s="100">
        <v>3</v>
      </c>
      <c r="E342" s="100"/>
      <c r="F342" s="98" t="s">
        <v>487</v>
      </c>
      <c r="G342" s="97">
        <f>SUM(G343)</f>
        <v>0</v>
      </c>
      <c r="H342" s="97" t="e">
        <f>SUM(H343)</f>
        <v>#REF!</v>
      </c>
      <c r="I342" s="97">
        <f>SUM(I343)</f>
        <v>0</v>
      </c>
      <c r="J342" s="97" t="e">
        <f t="shared" si="14"/>
        <v>#REF!</v>
      </c>
      <c r="K342" s="96"/>
    </row>
    <row r="343" spans="1:11" x14ac:dyDescent="0.2">
      <c r="A343" s="95">
        <v>2</v>
      </c>
      <c r="B343" s="94">
        <v>6</v>
      </c>
      <c r="C343" s="94">
        <v>1</v>
      </c>
      <c r="D343" s="94">
        <v>3</v>
      </c>
      <c r="E343" s="109" t="s">
        <v>78</v>
      </c>
      <c r="F343" s="93" t="s">
        <v>487</v>
      </c>
      <c r="G343" s="92"/>
      <c r="H343" s="91" t="e">
        <f>#REF!</f>
        <v>#REF!</v>
      </c>
      <c r="I343" s="92"/>
      <c r="J343" s="91" t="e">
        <f t="shared" si="14"/>
        <v>#REF!</v>
      </c>
      <c r="K343" s="90" t="e">
        <f>J343/$J$25</f>
        <v>#REF!</v>
      </c>
    </row>
    <row r="344" spans="1:11" x14ac:dyDescent="0.2">
      <c r="A344" s="101">
        <v>2</v>
      </c>
      <c r="B344" s="100">
        <v>6</v>
      </c>
      <c r="C344" s="100">
        <v>1</v>
      </c>
      <c r="D344" s="100">
        <v>4</v>
      </c>
      <c r="E344" s="100"/>
      <c r="F344" s="98" t="s">
        <v>259</v>
      </c>
      <c r="G344" s="97">
        <f>SUM(G345)</f>
        <v>0</v>
      </c>
      <c r="H344" s="97" t="e">
        <f>SUM(H345)</f>
        <v>#REF!</v>
      </c>
      <c r="I344" s="97">
        <f>SUM(I345)</f>
        <v>0</v>
      </c>
      <c r="J344" s="97" t="e">
        <f t="shared" si="14"/>
        <v>#REF!</v>
      </c>
      <c r="K344" s="96"/>
    </row>
    <row r="345" spans="1:11" x14ac:dyDescent="0.2">
      <c r="A345" s="95">
        <v>2</v>
      </c>
      <c r="B345" s="94">
        <v>6</v>
      </c>
      <c r="C345" s="94">
        <v>1</v>
      </c>
      <c r="D345" s="94">
        <v>4</v>
      </c>
      <c r="E345" s="109" t="s">
        <v>78</v>
      </c>
      <c r="F345" s="93" t="s">
        <v>259</v>
      </c>
      <c r="G345" s="92"/>
      <c r="H345" s="91" t="e">
        <f>#REF!</f>
        <v>#REF!</v>
      </c>
      <c r="I345" s="92"/>
      <c r="J345" s="91" t="e">
        <f t="shared" si="14"/>
        <v>#REF!</v>
      </c>
      <c r="K345" s="90" t="e">
        <f>J345/$J$25</f>
        <v>#REF!</v>
      </c>
    </row>
    <row r="346" spans="1:11" ht="25.5" x14ac:dyDescent="0.2">
      <c r="A346" s="101">
        <v>2</v>
      </c>
      <c r="B346" s="100">
        <v>6</v>
      </c>
      <c r="C346" s="100">
        <v>1</v>
      </c>
      <c r="D346" s="100">
        <v>9</v>
      </c>
      <c r="E346" s="100"/>
      <c r="F346" s="98" t="s">
        <v>258</v>
      </c>
      <c r="G346" s="97">
        <f>SUM(G347)</f>
        <v>0</v>
      </c>
      <c r="H346" s="97" t="e">
        <f>SUM(H347)</f>
        <v>#REF!</v>
      </c>
      <c r="I346" s="97">
        <f>SUM(I347)</f>
        <v>0</v>
      </c>
      <c r="J346" s="97" t="e">
        <f t="shared" si="14"/>
        <v>#REF!</v>
      </c>
      <c r="K346" s="96"/>
    </row>
    <row r="347" spans="1:11" ht="25.5" x14ac:dyDescent="0.2">
      <c r="A347" s="95">
        <v>2</v>
      </c>
      <c r="B347" s="94">
        <v>6</v>
      </c>
      <c r="C347" s="94">
        <v>1</v>
      </c>
      <c r="D347" s="94">
        <v>9</v>
      </c>
      <c r="E347" s="109" t="s">
        <v>78</v>
      </c>
      <c r="F347" s="93" t="s">
        <v>258</v>
      </c>
      <c r="G347" s="92"/>
      <c r="H347" s="91" t="e">
        <f>#REF!</f>
        <v>#REF!</v>
      </c>
      <c r="I347" s="92"/>
      <c r="J347" s="91" t="e">
        <f t="shared" si="14"/>
        <v>#REF!</v>
      </c>
      <c r="K347" s="90" t="e">
        <f>J347/$J$25</f>
        <v>#REF!</v>
      </c>
    </row>
    <row r="348" spans="1:11" x14ac:dyDescent="0.2">
      <c r="A348" s="117">
        <v>2</v>
      </c>
      <c r="B348" s="117">
        <v>6</v>
      </c>
      <c r="C348" s="117">
        <v>2</v>
      </c>
      <c r="D348" s="117"/>
      <c r="E348" s="117"/>
      <c r="F348" s="116" t="s">
        <v>489</v>
      </c>
      <c r="G348" s="105">
        <f>+G349+G351+G353+G355</f>
        <v>0</v>
      </c>
      <c r="H348" s="105" t="e">
        <f>+H349+H351+H353+H355</f>
        <v>#REF!</v>
      </c>
      <c r="I348" s="105">
        <f>+I349+I351+I353+I355</f>
        <v>0</v>
      </c>
      <c r="J348" s="105" t="e">
        <f t="shared" si="14"/>
        <v>#REF!</v>
      </c>
      <c r="K348" s="104"/>
    </row>
    <row r="349" spans="1:11" x14ac:dyDescent="0.2">
      <c r="A349" s="103">
        <v>2</v>
      </c>
      <c r="B349" s="100">
        <v>6</v>
      </c>
      <c r="C349" s="100">
        <v>2</v>
      </c>
      <c r="D349" s="100">
        <v>1</v>
      </c>
      <c r="E349" s="99"/>
      <c r="F349" s="98" t="s">
        <v>257</v>
      </c>
      <c r="G349" s="97">
        <f>SUM(G350)</f>
        <v>0</v>
      </c>
      <c r="H349" s="97" t="e">
        <f>SUM(H350)</f>
        <v>#REF!</v>
      </c>
      <c r="I349" s="97">
        <f>SUM(I350)</f>
        <v>0</v>
      </c>
      <c r="J349" s="97" t="e">
        <f t="shared" ref="J349:J412" si="19">SUM(G349:I349)</f>
        <v>#REF!</v>
      </c>
      <c r="K349" s="96"/>
    </row>
    <row r="350" spans="1:11" x14ac:dyDescent="0.2">
      <c r="A350" s="102">
        <v>2</v>
      </c>
      <c r="B350" s="94">
        <v>6</v>
      </c>
      <c r="C350" s="94">
        <v>2</v>
      </c>
      <c r="D350" s="94">
        <v>1</v>
      </c>
      <c r="E350" s="109" t="s">
        <v>78</v>
      </c>
      <c r="F350" s="93" t="s">
        <v>257</v>
      </c>
      <c r="G350" s="92"/>
      <c r="H350" s="91" t="e">
        <f>#REF!</f>
        <v>#REF!</v>
      </c>
      <c r="I350" s="92"/>
      <c r="J350" s="91" t="e">
        <f t="shared" si="19"/>
        <v>#REF!</v>
      </c>
      <c r="K350" s="90" t="e">
        <f>J350/$J$25</f>
        <v>#REF!</v>
      </c>
    </row>
    <row r="351" spans="1:11" x14ac:dyDescent="0.2">
      <c r="A351" s="103">
        <v>2</v>
      </c>
      <c r="B351" s="100">
        <v>6</v>
      </c>
      <c r="C351" s="100">
        <v>2</v>
      </c>
      <c r="D351" s="100">
        <v>2</v>
      </c>
      <c r="E351" s="99"/>
      <c r="F351" s="98" t="s">
        <v>256</v>
      </c>
      <c r="G351" s="97">
        <f>SUM(G352)</f>
        <v>0</v>
      </c>
      <c r="H351" s="97" t="e">
        <f>SUM(H352)</f>
        <v>#REF!</v>
      </c>
      <c r="I351" s="97">
        <f>SUM(I352)</f>
        <v>0</v>
      </c>
      <c r="J351" s="97" t="e">
        <f t="shared" si="19"/>
        <v>#REF!</v>
      </c>
      <c r="K351" s="96"/>
    </row>
    <row r="352" spans="1:11" x14ac:dyDescent="0.2">
      <c r="A352" s="102">
        <v>2</v>
      </c>
      <c r="B352" s="94">
        <v>6</v>
      </c>
      <c r="C352" s="94">
        <v>2</v>
      </c>
      <c r="D352" s="94">
        <v>2</v>
      </c>
      <c r="E352" s="109" t="s">
        <v>78</v>
      </c>
      <c r="F352" s="93" t="s">
        <v>256</v>
      </c>
      <c r="G352" s="92"/>
      <c r="H352" s="91" t="e">
        <f>#REF!</f>
        <v>#REF!</v>
      </c>
      <c r="I352" s="92"/>
      <c r="J352" s="91" t="e">
        <f t="shared" si="19"/>
        <v>#REF!</v>
      </c>
      <c r="K352" s="90" t="e">
        <f>J352/$J$25</f>
        <v>#REF!</v>
      </c>
    </row>
    <row r="353" spans="1:11" x14ac:dyDescent="0.2">
      <c r="A353" s="103">
        <v>2</v>
      </c>
      <c r="B353" s="100">
        <v>6</v>
      </c>
      <c r="C353" s="100">
        <v>2</v>
      </c>
      <c r="D353" s="100">
        <v>3</v>
      </c>
      <c r="E353" s="99"/>
      <c r="F353" s="98" t="s">
        <v>255</v>
      </c>
      <c r="G353" s="97">
        <f>SUM(G354)</f>
        <v>0</v>
      </c>
      <c r="H353" s="97" t="e">
        <f>SUM(H354)</f>
        <v>#REF!</v>
      </c>
      <c r="I353" s="97">
        <f>SUM(I354)</f>
        <v>0</v>
      </c>
      <c r="J353" s="97" t="e">
        <f t="shared" si="19"/>
        <v>#REF!</v>
      </c>
      <c r="K353" s="96"/>
    </row>
    <row r="354" spans="1:11" x14ac:dyDescent="0.2">
      <c r="A354" s="102">
        <v>2</v>
      </c>
      <c r="B354" s="94">
        <v>6</v>
      </c>
      <c r="C354" s="94">
        <v>2</v>
      </c>
      <c r="D354" s="94">
        <v>3</v>
      </c>
      <c r="E354" s="109" t="s">
        <v>78</v>
      </c>
      <c r="F354" s="93" t="s">
        <v>255</v>
      </c>
      <c r="G354" s="92"/>
      <c r="H354" s="91" t="e">
        <f>#REF!</f>
        <v>#REF!</v>
      </c>
      <c r="I354" s="92"/>
      <c r="J354" s="91" t="e">
        <f t="shared" si="19"/>
        <v>#REF!</v>
      </c>
      <c r="K354" s="90" t="e">
        <f>J354/$J$25</f>
        <v>#REF!</v>
      </c>
    </row>
    <row r="355" spans="1:11" x14ac:dyDescent="0.2">
      <c r="A355" s="103">
        <v>2</v>
      </c>
      <c r="B355" s="100">
        <v>6</v>
      </c>
      <c r="C355" s="100">
        <v>2</v>
      </c>
      <c r="D355" s="100">
        <v>4</v>
      </c>
      <c r="E355" s="99"/>
      <c r="F355" s="98" t="s">
        <v>488</v>
      </c>
      <c r="G355" s="97">
        <f>SUM(G356)</f>
        <v>0</v>
      </c>
      <c r="H355" s="97" t="e">
        <f>SUM(H356)</f>
        <v>#REF!</v>
      </c>
      <c r="I355" s="97">
        <f>SUM(I356)</f>
        <v>0</v>
      </c>
      <c r="J355" s="97" t="e">
        <f t="shared" si="19"/>
        <v>#REF!</v>
      </c>
      <c r="K355" s="96"/>
    </row>
    <row r="356" spans="1:11" x14ac:dyDescent="0.2">
      <c r="A356" s="102">
        <v>2</v>
      </c>
      <c r="B356" s="94">
        <v>6</v>
      </c>
      <c r="C356" s="94">
        <v>2</v>
      </c>
      <c r="D356" s="94">
        <v>4</v>
      </c>
      <c r="E356" s="109" t="s">
        <v>78</v>
      </c>
      <c r="F356" s="93" t="s">
        <v>488</v>
      </c>
      <c r="G356" s="92"/>
      <c r="H356" s="91" t="e">
        <f>#REF!</f>
        <v>#REF!</v>
      </c>
      <c r="I356" s="92"/>
      <c r="J356" s="91" t="e">
        <f t="shared" si="19"/>
        <v>#REF!</v>
      </c>
      <c r="K356" s="90" t="e">
        <f>J356/$J$25</f>
        <v>#REF!</v>
      </c>
    </row>
    <row r="357" spans="1:11" x14ac:dyDescent="0.2">
      <c r="A357" s="117">
        <v>2</v>
      </c>
      <c r="B357" s="117">
        <v>6</v>
      </c>
      <c r="C357" s="117">
        <v>3</v>
      </c>
      <c r="D357" s="117"/>
      <c r="E357" s="117"/>
      <c r="F357" s="116" t="s">
        <v>254</v>
      </c>
      <c r="G357" s="105">
        <f>+G358+G360+G362+G364</f>
        <v>0</v>
      </c>
      <c r="H357" s="105" t="e">
        <f>+H358+H360+H362+H364</f>
        <v>#REF!</v>
      </c>
      <c r="I357" s="105">
        <f>+I358+I360+I362+I364</f>
        <v>0</v>
      </c>
      <c r="J357" s="105" t="e">
        <f t="shared" si="19"/>
        <v>#REF!</v>
      </c>
      <c r="K357" s="104"/>
    </row>
    <row r="358" spans="1:11" x14ac:dyDescent="0.2">
      <c r="A358" s="103">
        <v>2</v>
      </c>
      <c r="B358" s="100">
        <v>6</v>
      </c>
      <c r="C358" s="100">
        <v>3</v>
      </c>
      <c r="D358" s="100">
        <v>1</v>
      </c>
      <c r="E358" s="99"/>
      <c r="F358" s="98" t="s">
        <v>253</v>
      </c>
      <c r="G358" s="97">
        <f>SUM(G359)</f>
        <v>0</v>
      </c>
      <c r="H358" s="97" t="e">
        <f>SUM(H359)</f>
        <v>#REF!</v>
      </c>
      <c r="I358" s="97">
        <f>SUM(I359)</f>
        <v>0</v>
      </c>
      <c r="J358" s="97" t="e">
        <f t="shared" si="19"/>
        <v>#REF!</v>
      </c>
      <c r="K358" s="96"/>
    </row>
    <row r="359" spans="1:11" x14ac:dyDescent="0.2">
      <c r="A359" s="102">
        <v>2</v>
      </c>
      <c r="B359" s="94">
        <v>6</v>
      </c>
      <c r="C359" s="94">
        <v>3</v>
      </c>
      <c r="D359" s="94">
        <v>1</v>
      </c>
      <c r="E359" s="109" t="s">
        <v>78</v>
      </c>
      <c r="F359" s="93" t="s">
        <v>253</v>
      </c>
      <c r="G359" s="92"/>
      <c r="H359" s="91" t="e">
        <f>#REF!</f>
        <v>#REF!</v>
      </c>
      <c r="I359" s="92"/>
      <c r="J359" s="91" t="e">
        <f t="shared" si="19"/>
        <v>#REF!</v>
      </c>
      <c r="K359" s="90" t="e">
        <f>J359/$J$25</f>
        <v>#REF!</v>
      </c>
    </row>
    <row r="360" spans="1:11" x14ac:dyDescent="0.2">
      <c r="A360" s="103">
        <v>2</v>
      </c>
      <c r="B360" s="100">
        <v>6</v>
      </c>
      <c r="C360" s="100">
        <v>3</v>
      </c>
      <c r="D360" s="100">
        <v>2</v>
      </c>
      <c r="E360" s="99"/>
      <c r="F360" s="98" t="s">
        <v>252</v>
      </c>
      <c r="G360" s="97">
        <f>SUM(G361)</f>
        <v>0</v>
      </c>
      <c r="H360" s="97" t="e">
        <f>SUM(H361)</f>
        <v>#REF!</v>
      </c>
      <c r="I360" s="97">
        <f>SUM(I361)</f>
        <v>0</v>
      </c>
      <c r="J360" s="97" t="e">
        <f t="shared" si="19"/>
        <v>#REF!</v>
      </c>
      <c r="K360" s="96"/>
    </row>
    <row r="361" spans="1:11" x14ac:dyDescent="0.2">
      <c r="A361" s="102">
        <v>2</v>
      </c>
      <c r="B361" s="94">
        <v>6</v>
      </c>
      <c r="C361" s="94">
        <v>3</v>
      </c>
      <c r="D361" s="94">
        <v>2</v>
      </c>
      <c r="E361" s="109" t="s">
        <v>78</v>
      </c>
      <c r="F361" s="93" t="s">
        <v>252</v>
      </c>
      <c r="G361" s="92"/>
      <c r="H361" s="91" t="e">
        <f>#REF!</f>
        <v>#REF!</v>
      </c>
      <c r="I361" s="92"/>
      <c r="J361" s="91" t="e">
        <f t="shared" si="19"/>
        <v>#REF!</v>
      </c>
      <c r="K361" s="90" t="e">
        <f>J361/$J$25</f>
        <v>#REF!</v>
      </c>
    </row>
    <row r="362" spans="1:11" x14ac:dyDescent="0.2">
      <c r="A362" s="103">
        <v>2</v>
      </c>
      <c r="B362" s="100">
        <v>6</v>
      </c>
      <c r="C362" s="100">
        <v>3</v>
      </c>
      <c r="D362" s="100">
        <v>3</v>
      </c>
      <c r="E362" s="99"/>
      <c r="F362" s="98" t="s">
        <v>251</v>
      </c>
      <c r="G362" s="97">
        <f>SUM(G363)</f>
        <v>0</v>
      </c>
      <c r="H362" s="97" t="e">
        <f>SUM(H363)</f>
        <v>#REF!</v>
      </c>
      <c r="I362" s="97">
        <f>SUM(I363)</f>
        <v>0</v>
      </c>
      <c r="J362" s="97" t="e">
        <f t="shared" si="19"/>
        <v>#REF!</v>
      </c>
      <c r="K362" s="96"/>
    </row>
    <row r="363" spans="1:11" x14ac:dyDescent="0.2">
      <c r="A363" s="102">
        <v>2</v>
      </c>
      <c r="B363" s="94">
        <v>6</v>
      </c>
      <c r="C363" s="94">
        <v>3</v>
      </c>
      <c r="D363" s="94">
        <v>3</v>
      </c>
      <c r="E363" s="109" t="s">
        <v>78</v>
      </c>
      <c r="F363" s="93" t="s">
        <v>251</v>
      </c>
      <c r="G363" s="92"/>
      <c r="H363" s="91" t="e">
        <f>#REF!</f>
        <v>#REF!</v>
      </c>
      <c r="I363" s="92"/>
      <c r="J363" s="91" t="e">
        <f t="shared" si="19"/>
        <v>#REF!</v>
      </c>
      <c r="K363" s="90" t="e">
        <f>J363/$J$25</f>
        <v>#REF!</v>
      </c>
    </row>
    <row r="364" spans="1:11" x14ac:dyDescent="0.2">
      <c r="A364" s="103">
        <v>2</v>
      </c>
      <c r="B364" s="100">
        <v>6</v>
      </c>
      <c r="C364" s="100">
        <v>3</v>
      </c>
      <c r="D364" s="100">
        <v>4</v>
      </c>
      <c r="E364" s="100"/>
      <c r="F364" s="98" t="s">
        <v>490</v>
      </c>
      <c r="G364" s="97">
        <f>+G365</f>
        <v>0</v>
      </c>
      <c r="H364" s="97" t="e">
        <f>+H365</f>
        <v>#REF!</v>
      </c>
      <c r="I364" s="97">
        <f>+I365</f>
        <v>0</v>
      </c>
      <c r="J364" s="97" t="e">
        <f t="shared" si="19"/>
        <v>#REF!</v>
      </c>
      <c r="K364" s="96"/>
    </row>
    <row r="365" spans="1:11" x14ac:dyDescent="0.2">
      <c r="A365" s="102">
        <v>2</v>
      </c>
      <c r="B365" s="94">
        <v>6</v>
      </c>
      <c r="C365" s="94">
        <v>3</v>
      </c>
      <c r="D365" s="94">
        <v>4</v>
      </c>
      <c r="E365" s="109" t="s">
        <v>78</v>
      </c>
      <c r="F365" s="93" t="s">
        <v>490</v>
      </c>
      <c r="G365" s="92"/>
      <c r="H365" s="91" t="e">
        <f>#REF!</f>
        <v>#REF!</v>
      </c>
      <c r="I365" s="92"/>
      <c r="J365" s="91" t="e">
        <f t="shared" si="19"/>
        <v>#REF!</v>
      </c>
      <c r="K365" s="90" t="e">
        <f>J365/$J$25</f>
        <v>#REF!</v>
      </c>
    </row>
    <row r="366" spans="1:11" x14ac:dyDescent="0.2">
      <c r="A366" s="115">
        <v>2</v>
      </c>
      <c r="B366" s="107">
        <v>6</v>
      </c>
      <c r="C366" s="107">
        <v>4</v>
      </c>
      <c r="D366" s="107"/>
      <c r="E366" s="114"/>
      <c r="F366" s="106" t="s">
        <v>250</v>
      </c>
      <c r="G366" s="105">
        <f>+G367+G369+G371+G373+G375+G377+G379+G381</f>
        <v>0</v>
      </c>
      <c r="H366" s="105" t="e">
        <f>+H367+H369+H371+H373+H375+H377+H379+H381</f>
        <v>#REF!</v>
      </c>
      <c r="I366" s="105">
        <f>+I367+I369+I371+I373+I375+I377+I379+I381</f>
        <v>0</v>
      </c>
      <c r="J366" s="105" t="e">
        <f t="shared" si="19"/>
        <v>#REF!</v>
      </c>
      <c r="K366" s="104"/>
    </row>
    <row r="367" spans="1:11" x14ac:dyDescent="0.2">
      <c r="A367" s="103">
        <v>2</v>
      </c>
      <c r="B367" s="100">
        <v>6</v>
      </c>
      <c r="C367" s="100">
        <v>4</v>
      </c>
      <c r="D367" s="100">
        <v>1</v>
      </c>
      <c r="E367" s="100"/>
      <c r="F367" s="98" t="s">
        <v>249</v>
      </c>
      <c r="G367" s="97">
        <f>SUM(G368)</f>
        <v>0</v>
      </c>
      <c r="H367" s="97" t="e">
        <f>SUM(H368)</f>
        <v>#REF!</v>
      </c>
      <c r="I367" s="97">
        <f>SUM(I368)</f>
        <v>0</v>
      </c>
      <c r="J367" s="97" t="e">
        <f t="shared" si="19"/>
        <v>#REF!</v>
      </c>
      <c r="K367" s="96"/>
    </row>
    <row r="368" spans="1:11" x14ac:dyDescent="0.2">
      <c r="A368" s="102">
        <v>2</v>
      </c>
      <c r="B368" s="94">
        <v>6</v>
      </c>
      <c r="C368" s="94">
        <v>4</v>
      </c>
      <c r="D368" s="94">
        <v>1</v>
      </c>
      <c r="E368" s="109" t="s">
        <v>78</v>
      </c>
      <c r="F368" s="93" t="s">
        <v>249</v>
      </c>
      <c r="G368" s="92"/>
      <c r="H368" s="91" t="e">
        <f>#REF!</f>
        <v>#REF!</v>
      </c>
      <c r="I368" s="92"/>
      <c r="J368" s="91" t="e">
        <f t="shared" si="19"/>
        <v>#REF!</v>
      </c>
      <c r="K368" s="90" t="e">
        <f>J368/$J$25</f>
        <v>#REF!</v>
      </c>
    </row>
    <row r="369" spans="1:11" x14ac:dyDescent="0.2">
      <c r="A369" s="103">
        <v>2</v>
      </c>
      <c r="B369" s="100">
        <v>6</v>
      </c>
      <c r="C369" s="100">
        <v>4</v>
      </c>
      <c r="D369" s="100">
        <v>2</v>
      </c>
      <c r="E369" s="100"/>
      <c r="F369" s="98" t="s">
        <v>248</v>
      </c>
      <c r="G369" s="97">
        <f>SUM(G370)</f>
        <v>0</v>
      </c>
      <c r="H369" s="97" t="e">
        <f>SUM(H370)</f>
        <v>#REF!</v>
      </c>
      <c r="I369" s="97">
        <f>SUM(I370)</f>
        <v>0</v>
      </c>
      <c r="J369" s="97" t="e">
        <f t="shared" si="19"/>
        <v>#REF!</v>
      </c>
      <c r="K369" s="96"/>
    </row>
    <row r="370" spans="1:11" x14ac:dyDescent="0.2">
      <c r="A370" s="102">
        <v>2</v>
      </c>
      <c r="B370" s="94">
        <v>6</v>
      </c>
      <c r="C370" s="94">
        <v>4</v>
      </c>
      <c r="D370" s="94">
        <v>2</v>
      </c>
      <c r="E370" s="109" t="s">
        <v>78</v>
      </c>
      <c r="F370" s="93" t="s">
        <v>248</v>
      </c>
      <c r="G370" s="92"/>
      <c r="H370" s="91" t="e">
        <f>#REF!</f>
        <v>#REF!</v>
      </c>
      <c r="I370" s="92"/>
      <c r="J370" s="91" t="e">
        <f t="shared" si="19"/>
        <v>#REF!</v>
      </c>
      <c r="K370" s="90" t="e">
        <f>J370/$J$25</f>
        <v>#REF!</v>
      </c>
    </row>
    <row r="371" spans="1:11" x14ac:dyDescent="0.2">
      <c r="A371" s="103">
        <v>2</v>
      </c>
      <c r="B371" s="100">
        <v>6</v>
      </c>
      <c r="C371" s="100">
        <v>4</v>
      </c>
      <c r="D371" s="100">
        <v>3</v>
      </c>
      <c r="E371" s="100"/>
      <c r="F371" s="98" t="s">
        <v>247</v>
      </c>
      <c r="G371" s="97">
        <f>SUM(G372)</f>
        <v>0</v>
      </c>
      <c r="H371" s="97" t="e">
        <f>SUM(H372)</f>
        <v>#REF!</v>
      </c>
      <c r="I371" s="97">
        <f>SUM(I372)</f>
        <v>0</v>
      </c>
      <c r="J371" s="97" t="e">
        <f t="shared" si="19"/>
        <v>#REF!</v>
      </c>
      <c r="K371" s="96"/>
    </row>
    <row r="372" spans="1:11" x14ac:dyDescent="0.2">
      <c r="A372" s="102">
        <v>2</v>
      </c>
      <c r="B372" s="94">
        <v>6</v>
      </c>
      <c r="C372" s="94">
        <v>4</v>
      </c>
      <c r="D372" s="94">
        <v>3</v>
      </c>
      <c r="E372" s="109" t="s">
        <v>78</v>
      </c>
      <c r="F372" s="93" t="s">
        <v>247</v>
      </c>
      <c r="G372" s="92"/>
      <c r="H372" s="91" t="e">
        <f>#REF!</f>
        <v>#REF!</v>
      </c>
      <c r="I372" s="92"/>
      <c r="J372" s="91" t="e">
        <f t="shared" si="19"/>
        <v>#REF!</v>
      </c>
      <c r="K372" s="90" t="e">
        <f>J372/$J$25</f>
        <v>#REF!</v>
      </c>
    </row>
    <row r="373" spans="1:11" x14ac:dyDescent="0.2">
      <c r="A373" s="103">
        <v>2</v>
      </c>
      <c r="B373" s="100">
        <v>6</v>
      </c>
      <c r="C373" s="100">
        <v>4</v>
      </c>
      <c r="D373" s="100">
        <v>4</v>
      </c>
      <c r="E373" s="100"/>
      <c r="F373" s="98" t="s">
        <v>246</v>
      </c>
      <c r="G373" s="97">
        <f>SUM(G374)</f>
        <v>0</v>
      </c>
      <c r="H373" s="97" t="e">
        <f>SUM(H374)</f>
        <v>#REF!</v>
      </c>
      <c r="I373" s="97">
        <f>SUM(I374)</f>
        <v>0</v>
      </c>
      <c r="J373" s="97" t="e">
        <f t="shared" si="19"/>
        <v>#REF!</v>
      </c>
      <c r="K373" s="96"/>
    </row>
    <row r="374" spans="1:11" x14ac:dyDescent="0.2">
      <c r="A374" s="102">
        <v>2</v>
      </c>
      <c r="B374" s="94">
        <v>6</v>
      </c>
      <c r="C374" s="94">
        <v>4</v>
      </c>
      <c r="D374" s="94">
        <v>4</v>
      </c>
      <c r="E374" s="109" t="s">
        <v>78</v>
      </c>
      <c r="F374" s="93" t="s">
        <v>246</v>
      </c>
      <c r="G374" s="92"/>
      <c r="H374" s="91" t="e">
        <f>#REF!</f>
        <v>#REF!</v>
      </c>
      <c r="I374" s="92"/>
      <c r="J374" s="91" t="e">
        <f t="shared" si="19"/>
        <v>#REF!</v>
      </c>
      <c r="K374" s="90" t="e">
        <f>J374/$J$25</f>
        <v>#REF!</v>
      </c>
    </row>
    <row r="375" spans="1:11" x14ac:dyDescent="0.2">
      <c r="A375" s="103">
        <v>2</v>
      </c>
      <c r="B375" s="100">
        <v>6</v>
      </c>
      <c r="C375" s="100">
        <v>4</v>
      </c>
      <c r="D375" s="100">
        <v>5</v>
      </c>
      <c r="E375" s="100"/>
      <c r="F375" s="98" t="s">
        <v>245</v>
      </c>
      <c r="G375" s="97">
        <f>SUM(G376)</f>
        <v>0</v>
      </c>
      <c r="H375" s="97" t="e">
        <f>SUM(H376)</f>
        <v>#REF!</v>
      </c>
      <c r="I375" s="97">
        <f>SUM(I376)</f>
        <v>0</v>
      </c>
      <c r="J375" s="97" t="e">
        <f t="shared" si="19"/>
        <v>#REF!</v>
      </c>
      <c r="K375" s="96"/>
    </row>
    <row r="376" spans="1:11" x14ac:dyDescent="0.2">
      <c r="A376" s="102">
        <v>2</v>
      </c>
      <c r="B376" s="94">
        <v>6</v>
      </c>
      <c r="C376" s="94">
        <v>4</v>
      </c>
      <c r="D376" s="94">
        <v>5</v>
      </c>
      <c r="E376" s="109" t="s">
        <v>78</v>
      </c>
      <c r="F376" s="93" t="s">
        <v>245</v>
      </c>
      <c r="G376" s="92"/>
      <c r="H376" s="91" t="e">
        <f>#REF!</f>
        <v>#REF!</v>
      </c>
      <c r="I376" s="92"/>
      <c r="J376" s="91" t="e">
        <f t="shared" si="19"/>
        <v>#REF!</v>
      </c>
      <c r="K376" s="90" t="e">
        <f>J376/$J$25</f>
        <v>#REF!</v>
      </c>
    </row>
    <row r="377" spans="1:11" x14ac:dyDescent="0.2">
      <c r="A377" s="103">
        <v>2</v>
      </c>
      <c r="B377" s="100">
        <v>6</v>
      </c>
      <c r="C377" s="100">
        <v>4</v>
      </c>
      <c r="D377" s="100">
        <v>6</v>
      </c>
      <c r="E377" s="100"/>
      <c r="F377" s="98" t="s">
        <v>244</v>
      </c>
      <c r="G377" s="97">
        <f>SUM(G378)</f>
        <v>0</v>
      </c>
      <c r="H377" s="97" t="e">
        <f>SUM(H378)</f>
        <v>#REF!</v>
      </c>
      <c r="I377" s="97">
        <f>SUM(I378)</f>
        <v>0</v>
      </c>
      <c r="J377" s="97" t="e">
        <f t="shared" si="19"/>
        <v>#REF!</v>
      </c>
      <c r="K377" s="96"/>
    </row>
    <row r="378" spans="1:11" x14ac:dyDescent="0.2">
      <c r="A378" s="102">
        <v>2</v>
      </c>
      <c r="B378" s="94">
        <v>6</v>
      </c>
      <c r="C378" s="94">
        <v>4</v>
      </c>
      <c r="D378" s="94">
        <v>6</v>
      </c>
      <c r="E378" s="109" t="s">
        <v>78</v>
      </c>
      <c r="F378" s="93" t="s">
        <v>244</v>
      </c>
      <c r="G378" s="92"/>
      <c r="H378" s="91" t="e">
        <f>#REF!</f>
        <v>#REF!</v>
      </c>
      <c r="I378" s="92"/>
      <c r="J378" s="91" t="e">
        <f t="shared" si="19"/>
        <v>#REF!</v>
      </c>
      <c r="K378" s="90" t="e">
        <f>J378/$J$25</f>
        <v>#REF!</v>
      </c>
    </row>
    <row r="379" spans="1:11" x14ac:dyDescent="0.2">
      <c r="A379" s="103">
        <v>2</v>
      </c>
      <c r="B379" s="100">
        <v>6</v>
      </c>
      <c r="C379" s="100">
        <v>4</v>
      </c>
      <c r="D379" s="100">
        <v>7</v>
      </c>
      <c r="E379" s="100"/>
      <c r="F379" s="98" t="s">
        <v>243</v>
      </c>
      <c r="G379" s="97">
        <f>SUM(G380)</f>
        <v>0</v>
      </c>
      <c r="H379" s="97" t="e">
        <f>SUM(H380)</f>
        <v>#REF!</v>
      </c>
      <c r="I379" s="97">
        <f>SUM(I380)</f>
        <v>0</v>
      </c>
      <c r="J379" s="97" t="e">
        <f t="shared" si="19"/>
        <v>#REF!</v>
      </c>
      <c r="K379" s="96"/>
    </row>
    <row r="380" spans="1:11" x14ac:dyDescent="0.2">
      <c r="A380" s="102">
        <v>2</v>
      </c>
      <c r="B380" s="94">
        <v>6</v>
      </c>
      <c r="C380" s="94">
        <v>4</v>
      </c>
      <c r="D380" s="94">
        <v>7</v>
      </c>
      <c r="E380" s="109" t="s">
        <v>78</v>
      </c>
      <c r="F380" s="93" t="s">
        <v>243</v>
      </c>
      <c r="G380" s="92"/>
      <c r="H380" s="91" t="e">
        <f>#REF!</f>
        <v>#REF!</v>
      </c>
      <c r="I380" s="92"/>
      <c r="J380" s="91" t="e">
        <f t="shared" si="19"/>
        <v>#REF!</v>
      </c>
      <c r="K380" s="90" t="e">
        <f>J380/$J$25</f>
        <v>#REF!</v>
      </c>
    </row>
    <row r="381" spans="1:11" x14ac:dyDescent="0.2">
      <c r="A381" s="103">
        <v>2</v>
      </c>
      <c r="B381" s="100">
        <v>6</v>
      </c>
      <c r="C381" s="100">
        <v>4</v>
      </c>
      <c r="D381" s="100">
        <v>8</v>
      </c>
      <c r="E381" s="100"/>
      <c r="F381" s="98" t="s">
        <v>242</v>
      </c>
      <c r="G381" s="97">
        <f>SUM(G382)</f>
        <v>0</v>
      </c>
      <c r="H381" s="97" t="e">
        <f>SUM(H382)</f>
        <v>#REF!</v>
      </c>
      <c r="I381" s="97">
        <f>SUM(I382)</f>
        <v>0</v>
      </c>
      <c r="J381" s="97" t="e">
        <f t="shared" si="19"/>
        <v>#REF!</v>
      </c>
      <c r="K381" s="96"/>
    </row>
    <row r="382" spans="1:11" x14ac:dyDescent="0.2">
      <c r="A382" s="102">
        <v>2</v>
      </c>
      <c r="B382" s="94">
        <v>6</v>
      </c>
      <c r="C382" s="94">
        <v>4</v>
      </c>
      <c r="D382" s="94">
        <v>8</v>
      </c>
      <c r="E382" s="109" t="s">
        <v>78</v>
      </c>
      <c r="F382" s="93" t="s">
        <v>242</v>
      </c>
      <c r="G382" s="92"/>
      <c r="H382" s="91" t="e">
        <f>#REF!</f>
        <v>#REF!</v>
      </c>
      <c r="I382" s="92"/>
      <c r="J382" s="91" t="e">
        <f t="shared" si="19"/>
        <v>#REF!</v>
      </c>
      <c r="K382" s="90" t="e">
        <f>J382/$J$25</f>
        <v>#REF!</v>
      </c>
    </row>
    <row r="383" spans="1:11" x14ac:dyDescent="0.2">
      <c r="A383" s="115">
        <v>2</v>
      </c>
      <c r="B383" s="107">
        <v>6</v>
      </c>
      <c r="C383" s="107">
        <v>5</v>
      </c>
      <c r="D383" s="107"/>
      <c r="E383" s="114"/>
      <c r="F383" s="106" t="s">
        <v>241</v>
      </c>
      <c r="G383" s="105">
        <f>+G384+G386+G388+G390+G392+G394+G396+G398</f>
        <v>0</v>
      </c>
      <c r="H383" s="105" t="e">
        <f>+H384+H386+H388+H390+H392+H394+H396+H398</f>
        <v>#REF!</v>
      </c>
      <c r="I383" s="105">
        <f>+I384+I386+I388+I390+I392+I394+I396+I398</f>
        <v>0</v>
      </c>
      <c r="J383" s="105" t="e">
        <f t="shared" si="19"/>
        <v>#REF!</v>
      </c>
      <c r="K383" s="104"/>
    </row>
    <row r="384" spans="1:11" x14ac:dyDescent="0.2">
      <c r="A384" s="101">
        <v>2</v>
      </c>
      <c r="B384" s="100">
        <v>6</v>
      </c>
      <c r="C384" s="100">
        <v>5</v>
      </c>
      <c r="D384" s="100">
        <v>1</v>
      </c>
      <c r="E384" s="100"/>
      <c r="F384" s="98" t="s">
        <v>240</v>
      </c>
      <c r="G384" s="97">
        <f>SUM(G385)</f>
        <v>0</v>
      </c>
      <c r="H384" s="97" t="e">
        <f>SUM(H385)</f>
        <v>#REF!</v>
      </c>
      <c r="I384" s="97">
        <f>SUM(I385)</f>
        <v>0</v>
      </c>
      <c r="J384" s="97" t="e">
        <f t="shared" si="19"/>
        <v>#REF!</v>
      </c>
      <c r="K384" s="96"/>
    </row>
    <row r="385" spans="1:11" x14ac:dyDescent="0.2">
      <c r="A385" s="95">
        <v>2</v>
      </c>
      <c r="B385" s="94">
        <v>6</v>
      </c>
      <c r="C385" s="94">
        <v>5</v>
      </c>
      <c r="D385" s="94">
        <v>1</v>
      </c>
      <c r="E385" s="109" t="s">
        <v>78</v>
      </c>
      <c r="F385" s="93" t="s">
        <v>240</v>
      </c>
      <c r="G385" s="92"/>
      <c r="H385" s="91" t="e">
        <f>#REF!</f>
        <v>#REF!</v>
      </c>
      <c r="I385" s="92"/>
      <c r="J385" s="91" t="e">
        <f t="shared" si="19"/>
        <v>#REF!</v>
      </c>
      <c r="K385" s="90" t="e">
        <f>J385/$J$25</f>
        <v>#REF!</v>
      </c>
    </row>
    <row r="386" spans="1:11" x14ac:dyDescent="0.2">
      <c r="A386" s="101">
        <v>2</v>
      </c>
      <c r="B386" s="100">
        <v>6</v>
      </c>
      <c r="C386" s="100">
        <v>5</v>
      </c>
      <c r="D386" s="100">
        <v>2</v>
      </c>
      <c r="E386" s="100"/>
      <c r="F386" s="98" t="s">
        <v>239</v>
      </c>
      <c r="G386" s="97">
        <f>SUM(G387)</f>
        <v>0</v>
      </c>
      <c r="H386" s="97" t="e">
        <f>SUM(H387)</f>
        <v>#REF!</v>
      </c>
      <c r="I386" s="97">
        <f>SUM(I387)</f>
        <v>0</v>
      </c>
      <c r="J386" s="97" t="e">
        <f t="shared" si="19"/>
        <v>#REF!</v>
      </c>
      <c r="K386" s="96"/>
    </row>
    <row r="387" spans="1:11" x14ac:dyDescent="0.2">
      <c r="A387" s="95">
        <v>2</v>
      </c>
      <c r="B387" s="94">
        <v>6</v>
      </c>
      <c r="C387" s="94">
        <v>5</v>
      </c>
      <c r="D387" s="94">
        <v>2</v>
      </c>
      <c r="E387" s="109" t="s">
        <v>78</v>
      </c>
      <c r="F387" s="93" t="s">
        <v>239</v>
      </c>
      <c r="G387" s="92"/>
      <c r="H387" s="91" t="e">
        <f>#REF!</f>
        <v>#REF!</v>
      </c>
      <c r="I387" s="92"/>
      <c r="J387" s="91" t="e">
        <f t="shared" si="19"/>
        <v>#REF!</v>
      </c>
      <c r="K387" s="90" t="e">
        <f>J387/$J$25</f>
        <v>#REF!</v>
      </c>
    </row>
    <row r="388" spans="1:11" x14ac:dyDescent="0.2">
      <c r="A388" s="101">
        <v>2</v>
      </c>
      <c r="B388" s="100">
        <v>6</v>
      </c>
      <c r="C388" s="100">
        <v>5</v>
      </c>
      <c r="D388" s="100">
        <v>3</v>
      </c>
      <c r="E388" s="100"/>
      <c r="F388" s="98" t="s">
        <v>238</v>
      </c>
      <c r="G388" s="97">
        <f>SUM(G389)</f>
        <v>0</v>
      </c>
      <c r="H388" s="97" t="e">
        <f>SUM(H389)</f>
        <v>#REF!</v>
      </c>
      <c r="I388" s="97">
        <f>SUM(I389)</f>
        <v>0</v>
      </c>
      <c r="J388" s="97" t="e">
        <f t="shared" si="19"/>
        <v>#REF!</v>
      </c>
      <c r="K388" s="96"/>
    </row>
    <row r="389" spans="1:11" x14ac:dyDescent="0.2">
      <c r="A389" s="95">
        <v>2</v>
      </c>
      <c r="B389" s="94">
        <v>6</v>
      </c>
      <c r="C389" s="94">
        <v>5</v>
      </c>
      <c r="D389" s="94">
        <v>3</v>
      </c>
      <c r="E389" s="109" t="s">
        <v>78</v>
      </c>
      <c r="F389" s="93" t="s">
        <v>238</v>
      </c>
      <c r="G389" s="92"/>
      <c r="H389" s="91" t="e">
        <f>#REF!</f>
        <v>#REF!</v>
      </c>
      <c r="I389" s="92"/>
      <c r="J389" s="91" t="e">
        <f t="shared" si="19"/>
        <v>#REF!</v>
      </c>
      <c r="K389" s="90" t="e">
        <f>J389/$J$25</f>
        <v>#REF!</v>
      </c>
    </row>
    <row r="390" spans="1:11" x14ac:dyDescent="0.2">
      <c r="A390" s="101">
        <v>2</v>
      </c>
      <c r="B390" s="100">
        <v>6</v>
      </c>
      <c r="C390" s="100">
        <v>5</v>
      </c>
      <c r="D390" s="100">
        <v>4</v>
      </c>
      <c r="E390" s="100"/>
      <c r="F390" s="98" t="s">
        <v>491</v>
      </c>
      <c r="G390" s="97">
        <f>SUM(G391)</f>
        <v>0</v>
      </c>
      <c r="H390" s="97" t="e">
        <f>SUM(H391)</f>
        <v>#REF!</v>
      </c>
      <c r="I390" s="97">
        <f>SUM(I391)</f>
        <v>0</v>
      </c>
      <c r="J390" s="97" t="e">
        <f t="shared" si="19"/>
        <v>#REF!</v>
      </c>
      <c r="K390" s="96"/>
    </row>
    <row r="391" spans="1:11" x14ac:dyDescent="0.2">
      <c r="A391" s="95">
        <v>2</v>
      </c>
      <c r="B391" s="94">
        <v>6</v>
      </c>
      <c r="C391" s="94">
        <v>5</v>
      </c>
      <c r="D391" s="94">
        <v>4</v>
      </c>
      <c r="E391" s="109" t="s">
        <v>78</v>
      </c>
      <c r="F391" s="93" t="s">
        <v>491</v>
      </c>
      <c r="G391" s="92"/>
      <c r="H391" s="91" t="e">
        <f>#REF!</f>
        <v>#REF!</v>
      </c>
      <c r="I391" s="92"/>
      <c r="J391" s="91" t="e">
        <f t="shared" si="19"/>
        <v>#REF!</v>
      </c>
      <c r="K391" s="90" t="e">
        <f>J391/$J$25</f>
        <v>#REF!</v>
      </c>
    </row>
    <row r="392" spans="1:11" x14ac:dyDescent="0.2">
      <c r="A392" s="101">
        <v>2</v>
      </c>
      <c r="B392" s="100">
        <v>6</v>
      </c>
      <c r="C392" s="100">
        <v>5</v>
      </c>
      <c r="D392" s="100">
        <v>5</v>
      </c>
      <c r="E392" s="100"/>
      <c r="F392" s="98" t="s">
        <v>237</v>
      </c>
      <c r="G392" s="97">
        <f>SUM(G393)</f>
        <v>0</v>
      </c>
      <c r="H392" s="97" t="e">
        <f>SUM(H393)</f>
        <v>#REF!</v>
      </c>
      <c r="I392" s="97">
        <f>SUM(I393)</f>
        <v>0</v>
      </c>
      <c r="J392" s="97" t="e">
        <f t="shared" si="19"/>
        <v>#REF!</v>
      </c>
      <c r="K392" s="96"/>
    </row>
    <row r="393" spans="1:11" x14ac:dyDescent="0.2">
      <c r="A393" s="95">
        <v>2</v>
      </c>
      <c r="B393" s="94">
        <v>6</v>
      </c>
      <c r="C393" s="94">
        <v>5</v>
      </c>
      <c r="D393" s="94">
        <v>5</v>
      </c>
      <c r="E393" s="109" t="s">
        <v>78</v>
      </c>
      <c r="F393" s="93" t="s">
        <v>237</v>
      </c>
      <c r="G393" s="92"/>
      <c r="H393" s="91" t="e">
        <f>#REF!</f>
        <v>#REF!</v>
      </c>
      <c r="I393" s="92"/>
      <c r="J393" s="91" t="e">
        <f t="shared" si="19"/>
        <v>#REF!</v>
      </c>
      <c r="K393" s="90" t="e">
        <f>J393/$J$25</f>
        <v>#REF!</v>
      </c>
    </row>
    <row r="394" spans="1:11" x14ac:dyDescent="0.2">
      <c r="A394" s="101">
        <v>2</v>
      </c>
      <c r="B394" s="100">
        <v>6</v>
      </c>
      <c r="C394" s="100">
        <v>5</v>
      </c>
      <c r="D394" s="100">
        <v>6</v>
      </c>
      <c r="E394" s="100"/>
      <c r="F394" s="98" t="s">
        <v>492</v>
      </c>
      <c r="G394" s="97">
        <f>SUM(G395)</f>
        <v>0</v>
      </c>
      <c r="H394" s="97" t="e">
        <f>SUM(H395)</f>
        <v>#REF!</v>
      </c>
      <c r="I394" s="97">
        <f>SUM(I395)</f>
        <v>0</v>
      </c>
      <c r="J394" s="97" t="e">
        <f t="shared" si="19"/>
        <v>#REF!</v>
      </c>
      <c r="K394" s="96"/>
    </row>
    <row r="395" spans="1:11" x14ac:dyDescent="0.2">
      <c r="A395" s="95">
        <v>2</v>
      </c>
      <c r="B395" s="94">
        <v>6</v>
      </c>
      <c r="C395" s="94">
        <v>5</v>
      </c>
      <c r="D395" s="94">
        <v>6</v>
      </c>
      <c r="E395" s="109" t="s">
        <v>78</v>
      </c>
      <c r="F395" s="93" t="s">
        <v>492</v>
      </c>
      <c r="G395" s="92"/>
      <c r="H395" s="91" t="e">
        <f>#REF!</f>
        <v>#REF!</v>
      </c>
      <c r="I395" s="92"/>
      <c r="J395" s="91" t="e">
        <f t="shared" si="19"/>
        <v>#REF!</v>
      </c>
      <c r="K395" s="90" t="e">
        <f>J395/$J$25</f>
        <v>#REF!</v>
      </c>
    </row>
    <row r="396" spans="1:11" x14ac:dyDescent="0.2">
      <c r="A396" s="101">
        <v>2</v>
      </c>
      <c r="B396" s="100">
        <v>6</v>
      </c>
      <c r="C396" s="100">
        <v>5</v>
      </c>
      <c r="D396" s="100">
        <v>7</v>
      </c>
      <c r="E396" s="100"/>
      <c r="F396" s="98" t="s">
        <v>493</v>
      </c>
      <c r="G396" s="97">
        <f>SUM(G397)</f>
        <v>0</v>
      </c>
      <c r="H396" s="97" t="e">
        <f>SUM(H397)</f>
        <v>#REF!</v>
      </c>
      <c r="I396" s="97">
        <f>SUM(I397)</f>
        <v>0</v>
      </c>
      <c r="J396" s="97" t="e">
        <f t="shared" si="19"/>
        <v>#REF!</v>
      </c>
      <c r="K396" s="96"/>
    </row>
    <row r="397" spans="1:11" x14ac:dyDescent="0.2">
      <c r="A397" s="95">
        <v>2</v>
      </c>
      <c r="B397" s="94">
        <v>6</v>
      </c>
      <c r="C397" s="94">
        <v>5</v>
      </c>
      <c r="D397" s="94">
        <v>7</v>
      </c>
      <c r="E397" s="109" t="s">
        <v>78</v>
      </c>
      <c r="F397" s="93" t="s">
        <v>493</v>
      </c>
      <c r="G397" s="92"/>
      <c r="H397" s="91" t="e">
        <f>#REF!</f>
        <v>#REF!</v>
      </c>
      <c r="I397" s="92"/>
      <c r="J397" s="91" t="e">
        <f t="shared" si="19"/>
        <v>#REF!</v>
      </c>
      <c r="K397" s="90" t="e">
        <f>J397/$J$25</f>
        <v>#REF!</v>
      </c>
    </row>
    <row r="398" spans="1:11" x14ac:dyDescent="0.2">
      <c r="A398" s="101">
        <v>2</v>
      </c>
      <c r="B398" s="100">
        <v>6</v>
      </c>
      <c r="C398" s="100">
        <v>5</v>
      </c>
      <c r="D398" s="100">
        <v>8</v>
      </c>
      <c r="E398" s="100"/>
      <c r="F398" s="98" t="s">
        <v>236</v>
      </c>
      <c r="G398" s="97">
        <f>SUM(G399)</f>
        <v>0</v>
      </c>
      <c r="H398" s="97" t="e">
        <f>SUM(H399)</f>
        <v>#REF!</v>
      </c>
      <c r="I398" s="97">
        <f>SUM(I399)</f>
        <v>0</v>
      </c>
      <c r="J398" s="97" t="e">
        <f t="shared" si="19"/>
        <v>#REF!</v>
      </c>
      <c r="K398" s="96"/>
    </row>
    <row r="399" spans="1:11" x14ac:dyDescent="0.2">
      <c r="A399" s="95">
        <v>2</v>
      </c>
      <c r="B399" s="94">
        <v>6</v>
      </c>
      <c r="C399" s="94">
        <v>5</v>
      </c>
      <c r="D399" s="94">
        <v>8</v>
      </c>
      <c r="E399" s="109" t="s">
        <v>78</v>
      </c>
      <c r="F399" s="93" t="s">
        <v>236</v>
      </c>
      <c r="G399" s="92"/>
      <c r="H399" s="91" t="e">
        <f>#REF!</f>
        <v>#REF!</v>
      </c>
      <c r="I399" s="92"/>
      <c r="J399" s="91" t="e">
        <f t="shared" si="19"/>
        <v>#REF!</v>
      </c>
      <c r="K399" s="90" t="e">
        <f>J399/$J$25</f>
        <v>#REF!</v>
      </c>
    </row>
    <row r="400" spans="1:11" x14ac:dyDescent="0.2">
      <c r="A400" s="108">
        <v>2</v>
      </c>
      <c r="B400" s="107">
        <v>6</v>
      </c>
      <c r="C400" s="107">
        <v>6</v>
      </c>
      <c r="D400" s="107"/>
      <c r="E400" s="107"/>
      <c r="F400" s="106" t="s">
        <v>235</v>
      </c>
      <c r="G400" s="105">
        <f>+G401+G403</f>
        <v>0</v>
      </c>
      <c r="H400" s="105" t="e">
        <f>+H401+H403</f>
        <v>#REF!</v>
      </c>
      <c r="I400" s="105">
        <f>+I401+I403</f>
        <v>0</v>
      </c>
      <c r="J400" s="105" t="e">
        <f t="shared" si="19"/>
        <v>#REF!</v>
      </c>
      <c r="K400" s="104" t="e">
        <f>J400/$J$25</f>
        <v>#REF!</v>
      </c>
    </row>
    <row r="401" spans="1:11" x14ac:dyDescent="0.2">
      <c r="A401" s="103">
        <v>2</v>
      </c>
      <c r="B401" s="100">
        <v>6</v>
      </c>
      <c r="C401" s="100">
        <v>6</v>
      </c>
      <c r="D401" s="100">
        <v>1</v>
      </c>
      <c r="E401" s="99"/>
      <c r="F401" s="98" t="s">
        <v>234</v>
      </c>
      <c r="G401" s="97">
        <f>+G402</f>
        <v>0</v>
      </c>
      <c r="H401" s="97" t="e">
        <f>+H402</f>
        <v>#REF!</v>
      </c>
      <c r="I401" s="97">
        <f>+I402</f>
        <v>0</v>
      </c>
      <c r="J401" s="97" t="e">
        <f t="shared" si="19"/>
        <v>#REF!</v>
      </c>
      <c r="K401" s="96"/>
    </row>
    <row r="402" spans="1:11" x14ac:dyDescent="0.2">
      <c r="A402" s="102">
        <v>2</v>
      </c>
      <c r="B402" s="94">
        <v>6</v>
      </c>
      <c r="C402" s="94">
        <v>6</v>
      </c>
      <c r="D402" s="94">
        <v>1</v>
      </c>
      <c r="E402" s="94" t="s">
        <v>174</v>
      </c>
      <c r="F402" s="93" t="s">
        <v>234</v>
      </c>
      <c r="G402" s="91"/>
      <c r="H402" s="91" t="e">
        <f>#REF!</f>
        <v>#REF!</v>
      </c>
      <c r="I402" s="92"/>
      <c r="J402" s="91" t="e">
        <f t="shared" si="19"/>
        <v>#REF!</v>
      </c>
      <c r="K402" s="90" t="e">
        <f>J402/$J$25</f>
        <v>#REF!</v>
      </c>
    </row>
    <row r="403" spans="1:11" x14ac:dyDescent="0.2">
      <c r="A403" s="103">
        <v>2</v>
      </c>
      <c r="B403" s="100">
        <v>6</v>
      </c>
      <c r="C403" s="100">
        <v>6</v>
      </c>
      <c r="D403" s="100">
        <v>2</v>
      </c>
      <c r="E403" s="99"/>
      <c r="F403" s="98" t="s">
        <v>233</v>
      </c>
      <c r="G403" s="97">
        <f>+G404</f>
        <v>0</v>
      </c>
      <c r="H403" s="97" t="e">
        <f>+H404</f>
        <v>#REF!</v>
      </c>
      <c r="I403" s="97">
        <f>+I404</f>
        <v>0</v>
      </c>
      <c r="J403" s="97" t="e">
        <f t="shared" si="19"/>
        <v>#REF!</v>
      </c>
      <c r="K403" s="96"/>
    </row>
    <row r="404" spans="1:11" x14ac:dyDescent="0.2">
      <c r="A404" s="102">
        <v>2</v>
      </c>
      <c r="B404" s="94">
        <v>6</v>
      </c>
      <c r="C404" s="94">
        <v>6</v>
      </c>
      <c r="D404" s="94">
        <v>2</v>
      </c>
      <c r="E404" s="94" t="s">
        <v>174</v>
      </c>
      <c r="F404" s="93" t="s">
        <v>233</v>
      </c>
      <c r="G404" s="92"/>
      <c r="H404" s="91" t="e">
        <f>#REF!</f>
        <v>#REF!</v>
      </c>
      <c r="I404" s="92"/>
      <c r="J404" s="91" t="e">
        <f t="shared" si="19"/>
        <v>#REF!</v>
      </c>
      <c r="K404" s="90" t="e">
        <f>J404/$J$25</f>
        <v>#REF!</v>
      </c>
    </row>
    <row r="405" spans="1:11" x14ac:dyDescent="0.2">
      <c r="A405" s="115">
        <v>2</v>
      </c>
      <c r="B405" s="107">
        <v>6</v>
      </c>
      <c r="C405" s="107">
        <v>7</v>
      </c>
      <c r="D405" s="107"/>
      <c r="E405" s="114"/>
      <c r="F405" s="106" t="s">
        <v>232</v>
      </c>
      <c r="G405" s="105">
        <f>+G406+G408+G410+G412+G414+G416+G418+G420+G422</f>
        <v>0</v>
      </c>
      <c r="H405" s="105" t="e">
        <f>+H406+H408+H410+H412+H414+H416+H418+H420+H422</f>
        <v>#REF!</v>
      </c>
      <c r="I405" s="105">
        <f>+I406+I408+I410+I412+I414+I416+I418+I420+I422</f>
        <v>0</v>
      </c>
      <c r="J405" s="105" t="e">
        <f t="shared" si="19"/>
        <v>#REF!</v>
      </c>
      <c r="K405" s="104"/>
    </row>
    <row r="406" spans="1:11" x14ac:dyDescent="0.2">
      <c r="A406" s="101">
        <v>2</v>
      </c>
      <c r="B406" s="100">
        <v>6</v>
      </c>
      <c r="C406" s="100">
        <v>7</v>
      </c>
      <c r="D406" s="100">
        <v>1</v>
      </c>
      <c r="E406" s="100"/>
      <c r="F406" s="98" t="s">
        <v>231</v>
      </c>
      <c r="G406" s="97">
        <f>SUM(G407)</f>
        <v>0</v>
      </c>
      <c r="H406" s="97" t="e">
        <f>SUM(H407)</f>
        <v>#REF!</v>
      </c>
      <c r="I406" s="97">
        <f>SUM(I407)</f>
        <v>0</v>
      </c>
      <c r="J406" s="97" t="e">
        <f t="shared" si="19"/>
        <v>#REF!</v>
      </c>
      <c r="K406" s="96"/>
    </row>
    <row r="407" spans="1:11" x14ac:dyDescent="0.2">
      <c r="A407" s="95">
        <v>2</v>
      </c>
      <c r="B407" s="94">
        <v>6</v>
      </c>
      <c r="C407" s="94">
        <v>7</v>
      </c>
      <c r="D407" s="94">
        <v>1</v>
      </c>
      <c r="E407" s="109" t="s">
        <v>78</v>
      </c>
      <c r="F407" s="93" t="s">
        <v>231</v>
      </c>
      <c r="G407" s="92"/>
      <c r="H407" s="91" t="e">
        <f>#REF!</f>
        <v>#REF!</v>
      </c>
      <c r="I407" s="92"/>
      <c r="J407" s="91" t="e">
        <f t="shared" si="19"/>
        <v>#REF!</v>
      </c>
      <c r="K407" s="90" t="e">
        <f>J407/$J$25</f>
        <v>#REF!</v>
      </c>
    </row>
    <row r="408" spans="1:11" x14ac:dyDescent="0.2">
      <c r="A408" s="103">
        <v>2</v>
      </c>
      <c r="B408" s="100">
        <v>6</v>
      </c>
      <c r="C408" s="100">
        <v>7</v>
      </c>
      <c r="D408" s="100">
        <v>2</v>
      </c>
      <c r="E408" s="100"/>
      <c r="F408" s="98" t="s">
        <v>230</v>
      </c>
      <c r="G408" s="97">
        <f>SUM(G409)</f>
        <v>0</v>
      </c>
      <c r="H408" s="97" t="e">
        <f>SUM(H409)</f>
        <v>#REF!</v>
      </c>
      <c r="I408" s="97">
        <f>SUM(I409)</f>
        <v>0</v>
      </c>
      <c r="J408" s="97" t="e">
        <f t="shared" si="19"/>
        <v>#REF!</v>
      </c>
      <c r="K408" s="96"/>
    </row>
    <row r="409" spans="1:11" x14ac:dyDescent="0.2">
      <c r="A409" s="102">
        <v>2</v>
      </c>
      <c r="B409" s="94">
        <v>6</v>
      </c>
      <c r="C409" s="94">
        <v>7</v>
      </c>
      <c r="D409" s="94">
        <v>2</v>
      </c>
      <c r="E409" s="109" t="s">
        <v>78</v>
      </c>
      <c r="F409" s="93" t="s">
        <v>230</v>
      </c>
      <c r="G409" s="92"/>
      <c r="H409" s="91" t="e">
        <f>#REF!</f>
        <v>#REF!</v>
      </c>
      <c r="I409" s="92"/>
      <c r="J409" s="91" t="e">
        <f t="shared" si="19"/>
        <v>#REF!</v>
      </c>
      <c r="K409" s="90" t="e">
        <f>J409/$J$25</f>
        <v>#REF!</v>
      </c>
    </row>
    <row r="410" spans="1:11" x14ac:dyDescent="0.2">
      <c r="A410" s="103">
        <v>2</v>
      </c>
      <c r="B410" s="100">
        <v>6</v>
      </c>
      <c r="C410" s="100">
        <v>7</v>
      </c>
      <c r="D410" s="100">
        <v>3</v>
      </c>
      <c r="E410" s="100"/>
      <c r="F410" s="98" t="s">
        <v>229</v>
      </c>
      <c r="G410" s="97">
        <f>SUM(G411)</f>
        <v>0</v>
      </c>
      <c r="H410" s="97" t="e">
        <f>SUM(H411)</f>
        <v>#REF!</v>
      </c>
      <c r="I410" s="97">
        <f>SUM(I411)</f>
        <v>0</v>
      </c>
      <c r="J410" s="97" t="e">
        <f t="shared" si="19"/>
        <v>#REF!</v>
      </c>
      <c r="K410" s="96"/>
    </row>
    <row r="411" spans="1:11" x14ac:dyDescent="0.2">
      <c r="A411" s="102">
        <v>2</v>
      </c>
      <c r="B411" s="94">
        <v>6</v>
      </c>
      <c r="C411" s="94">
        <v>7</v>
      </c>
      <c r="D411" s="94">
        <v>3</v>
      </c>
      <c r="E411" s="109" t="s">
        <v>78</v>
      </c>
      <c r="F411" s="93" t="s">
        <v>229</v>
      </c>
      <c r="G411" s="92"/>
      <c r="H411" s="91" t="e">
        <f>#REF!</f>
        <v>#REF!</v>
      </c>
      <c r="I411" s="92"/>
      <c r="J411" s="91" t="e">
        <f t="shared" si="19"/>
        <v>#REF!</v>
      </c>
      <c r="K411" s="90" t="e">
        <f>J411/$J$25</f>
        <v>#REF!</v>
      </c>
    </row>
    <row r="412" spans="1:11" x14ac:dyDescent="0.2">
      <c r="A412" s="103">
        <v>2</v>
      </c>
      <c r="B412" s="100">
        <v>6</v>
      </c>
      <c r="C412" s="100">
        <v>7</v>
      </c>
      <c r="D412" s="100">
        <v>4</v>
      </c>
      <c r="E412" s="100"/>
      <c r="F412" s="98" t="s">
        <v>228</v>
      </c>
      <c r="G412" s="97">
        <f>SUM(G413)</f>
        <v>0</v>
      </c>
      <c r="H412" s="97" t="e">
        <f>SUM(H413)</f>
        <v>#REF!</v>
      </c>
      <c r="I412" s="97">
        <f>SUM(I413)</f>
        <v>0</v>
      </c>
      <c r="J412" s="97" t="e">
        <f t="shared" si="19"/>
        <v>#REF!</v>
      </c>
      <c r="K412" s="96"/>
    </row>
    <row r="413" spans="1:11" x14ac:dyDescent="0.2">
      <c r="A413" s="102">
        <v>2</v>
      </c>
      <c r="B413" s="94">
        <v>6</v>
      </c>
      <c r="C413" s="94">
        <v>7</v>
      </c>
      <c r="D413" s="94">
        <v>4</v>
      </c>
      <c r="E413" s="109" t="s">
        <v>78</v>
      </c>
      <c r="F413" s="93" t="s">
        <v>228</v>
      </c>
      <c r="G413" s="92"/>
      <c r="H413" s="91" t="e">
        <f>#REF!</f>
        <v>#REF!</v>
      </c>
      <c r="I413" s="92"/>
      <c r="J413" s="91" t="e">
        <f t="shared" ref="J413:J477" si="20">SUM(G413:I413)</f>
        <v>#REF!</v>
      </c>
      <c r="K413" s="90" t="e">
        <f>J413/$J$25</f>
        <v>#REF!</v>
      </c>
    </row>
    <row r="414" spans="1:11" x14ac:dyDescent="0.2">
      <c r="A414" s="103">
        <v>2</v>
      </c>
      <c r="B414" s="100">
        <v>6</v>
      </c>
      <c r="C414" s="100">
        <v>7</v>
      </c>
      <c r="D414" s="100">
        <v>5</v>
      </c>
      <c r="E414" s="100"/>
      <c r="F414" s="98" t="s">
        <v>227</v>
      </c>
      <c r="G414" s="97">
        <f>SUM(G415)</f>
        <v>0</v>
      </c>
      <c r="H414" s="97" t="e">
        <f>SUM(H415)</f>
        <v>#REF!</v>
      </c>
      <c r="I414" s="97">
        <f>SUM(I415)</f>
        <v>0</v>
      </c>
      <c r="J414" s="97" t="e">
        <f t="shared" si="20"/>
        <v>#REF!</v>
      </c>
      <c r="K414" s="96"/>
    </row>
    <row r="415" spans="1:11" x14ac:dyDescent="0.2">
      <c r="A415" s="102">
        <v>2</v>
      </c>
      <c r="B415" s="94">
        <v>6</v>
      </c>
      <c r="C415" s="94">
        <v>7</v>
      </c>
      <c r="D415" s="94">
        <v>5</v>
      </c>
      <c r="E415" s="109" t="s">
        <v>78</v>
      </c>
      <c r="F415" s="93" t="s">
        <v>227</v>
      </c>
      <c r="G415" s="92"/>
      <c r="H415" s="91" t="e">
        <f>#REF!</f>
        <v>#REF!</v>
      </c>
      <c r="I415" s="92"/>
      <c r="J415" s="91" t="e">
        <f t="shared" si="20"/>
        <v>#REF!</v>
      </c>
      <c r="K415" s="90" t="e">
        <f>J415/$J$25</f>
        <v>#REF!</v>
      </c>
    </row>
    <row r="416" spans="1:11" x14ac:dyDescent="0.2">
      <c r="A416" s="103">
        <v>2</v>
      </c>
      <c r="B416" s="100">
        <v>6</v>
      </c>
      <c r="C416" s="100">
        <v>7</v>
      </c>
      <c r="D416" s="100">
        <v>6</v>
      </c>
      <c r="E416" s="100"/>
      <c r="F416" s="98" t="s">
        <v>226</v>
      </c>
      <c r="G416" s="97">
        <f>SUM(G417)</f>
        <v>0</v>
      </c>
      <c r="H416" s="97" t="e">
        <f>SUM(H417)</f>
        <v>#REF!</v>
      </c>
      <c r="I416" s="97">
        <f>SUM(I417)</f>
        <v>0</v>
      </c>
      <c r="J416" s="97" t="e">
        <f t="shared" si="20"/>
        <v>#REF!</v>
      </c>
      <c r="K416" s="96"/>
    </row>
    <row r="417" spans="1:11" x14ac:dyDescent="0.2">
      <c r="A417" s="102">
        <v>2</v>
      </c>
      <c r="B417" s="94">
        <v>6</v>
      </c>
      <c r="C417" s="94">
        <v>7</v>
      </c>
      <c r="D417" s="94">
        <v>6</v>
      </c>
      <c r="E417" s="109" t="s">
        <v>78</v>
      </c>
      <c r="F417" s="93" t="s">
        <v>226</v>
      </c>
      <c r="G417" s="92"/>
      <c r="H417" s="91" t="e">
        <f>#REF!</f>
        <v>#REF!</v>
      </c>
      <c r="I417" s="92"/>
      <c r="J417" s="91" t="e">
        <f t="shared" si="20"/>
        <v>#REF!</v>
      </c>
      <c r="K417" s="90" t="e">
        <f>J417/$J$25</f>
        <v>#REF!</v>
      </c>
    </row>
    <row r="418" spans="1:11" x14ac:dyDescent="0.2">
      <c r="A418" s="103">
        <v>2</v>
      </c>
      <c r="B418" s="100">
        <v>6</v>
      </c>
      <c r="C418" s="100">
        <v>7</v>
      </c>
      <c r="D418" s="100">
        <v>7</v>
      </c>
      <c r="E418" s="100"/>
      <c r="F418" s="98" t="s">
        <v>225</v>
      </c>
      <c r="G418" s="97">
        <f>SUM(G419)</f>
        <v>0</v>
      </c>
      <c r="H418" s="97" t="e">
        <f>SUM(H419)</f>
        <v>#REF!</v>
      </c>
      <c r="I418" s="97">
        <f>SUM(I419)</f>
        <v>0</v>
      </c>
      <c r="J418" s="97" t="e">
        <f t="shared" si="20"/>
        <v>#REF!</v>
      </c>
      <c r="K418" s="96"/>
    </row>
    <row r="419" spans="1:11" x14ac:dyDescent="0.2">
      <c r="A419" s="102">
        <v>2</v>
      </c>
      <c r="B419" s="94">
        <v>6</v>
      </c>
      <c r="C419" s="94">
        <v>7</v>
      </c>
      <c r="D419" s="94">
        <v>7</v>
      </c>
      <c r="E419" s="109" t="s">
        <v>78</v>
      </c>
      <c r="F419" s="93" t="s">
        <v>225</v>
      </c>
      <c r="G419" s="92"/>
      <c r="H419" s="91" t="e">
        <f>#REF!</f>
        <v>#REF!</v>
      </c>
      <c r="I419" s="92"/>
      <c r="J419" s="91" t="e">
        <f t="shared" si="20"/>
        <v>#REF!</v>
      </c>
      <c r="K419" s="90" t="e">
        <f>J419/$J$25</f>
        <v>#REF!</v>
      </c>
    </row>
    <row r="420" spans="1:11" x14ac:dyDescent="0.2">
      <c r="A420" s="103">
        <v>2</v>
      </c>
      <c r="B420" s="100">
        <v>6</v>
      </c>
      <c r="C420" s="100">
        <v>7</v>
      </c>
      <c r="D420" s="100">
        <v>8</v>
      </c>
      <c r="E420" s="100"/>
      <c r="F420" s="98" t="s">
        <v>494</v>
      </c>
      <c r="G420" s="97">
        <f>SUM(G421)</f>
        <v>0</v>
      </c>
      <c r="H420" s="97" t="e">
        <f>SUM(H421)</f>
        <v>#REF!</v>
      </c>
      <c r="I420" s="97">
        <f>SUM(I421)</f>
        <v>0</v>
      </c>
      <c r="J420" s="97" t="e">
        <f t="shared" si="20"/>
        <v>#REF!</v>
      </c>
      <c r="K420" s="96"/>
    </row>
    <row r="421" spans="1:11" x14ac:dyDescent="0.2">
      <c r="A421" s="102">
        <v>2</v>
      </c>
      <c r="B421" s="94">
        <v>6</v>
      </c>
      <c r="C421" s="94">
        <v>7</v>
      </c>
      <c r="D421" s="94">
        <v>8</v>
      </c>
      <c r="E421" s="109" t="s">
        <v>78</v>
      </c>
      <c r="F421" s="93" t="s">
        <v>494</v>
      </c>
      <c r="G421" s="92"/>
      <c r="H421" s="91" t="e">
        <f>#REF!</f>
        <v>#REF!</v>
      </c>
      <c r="I421" s="92"/>
      <c r="J421" s="91" t="e">
        <f t="shared" si="20"/>
        <v>#REF!</v>
      </c>
      <c r="K421" s="90" t="e">
        <f>J421/$J$25</f>
        <v>#REF!</v>
      </c>
    </row>
    <row r="422" spans="1:11" x14ac:dyDescent="0.2">
      <c r="A422" s="103">
        <v>2</v>
      </c>
      <c r="B422" s="100">
        <v>6</v>
      </c>
      <c r="C422" s="100">
        <v>7</v>
      </c>
      <c r="D422" s="100">
        <v>9</v>
      </c>
      <c r="E422" s="100"/>
      <c r="F422" s="98" t="s">
        <v>224</v>
      </c>
      <c r="G422" s="97">
        <f>SUM(G423)</f>
        <v>0</v>
      </c>
      <c r="H422" s="97" t="e">
        <f>SUM(H423)</f>
        <v>#REF!</v>
      </c>
      <c r="I422" s="97">
        <f>SUM(I423)</f>
        <v>0</v>
      </c>
      <c r="J422" s="97" t="e">
        <f t="shared" si="20"/>
        <v>#REF!</v>
      </c>
      <c r="K422" s="96"/>
    </row>
    <row r="423" spans="1:11" x14ac:dyDescent="0.2">
      <c r="A423" s="102">
        <v>2</v>
      </c>
      <c r="B423" s="94">
        <v>6</v>
      </c>
      <c r="C423" s="94">
        <v>7</v>
      </c>
      <c r="D423" s="94">
        <v>9</v>
      </c>
      <c r="E423" s="109" t="s">
        <v>78</v>
      </c>
      <c r="F423" s="93" t="s">
        <v>224</v>
      </c>
      <c r="G423" s="92"/>
      <c r="H423" s="91" t="e">
        <f>#REF!</f>
        <v>#REF!</v>
      </c>
      <c r="I423" s="92"/>
      <c r="J423" s="91" t="e">
        <f t="shared" si="20"/>
        <v>#REF!</v>
      </c>
      <c r="K423" s="90" t="e">
        <f>J423/$J$25</f>
        <v>#REF!</v>
      </c>
    </row>
    <row r="424" spans="1:11" x14ac:dyDescent="0.2">
      <c r="A424" s="108">
        <v>2</v>
      </c>
      <c r="B424" s="107">
        <v>6</v>
      </c>
      <c r="C424" s="107">
        <v>8</v>
      </c>
      <c r="D424" s="107"/>
      <c r="E424" s="107"/>
      <c r="F424" s="106" t="s">
        <v>223</v>
      </c>
      <c r="G424" s="105">
        <f>G425+G427+G429+G432+G434+G436+G438+G440+G444</f>
        <v>0</v>
      </c>
      <c r="H424" s="105" t="e">
        <f>H425+H427+H429+H432+H434+H436+H438+H440+H444</f>
        <v>#REF!</v>
      </c>
      <c r="I424" s="105">
        <f>I425+I427+I429+I432+I434+I436+I438+I440+I444</f>
        <v>0</v>
      </c>
      <c r="J424" s="105" t="e">
        <f t="shared" si="20"/>
        <v>#REF!</v>
      </c>
      <c r="K424" s="104"/>
    </row>
    <row r="425" spans="1:11" x14ac:dyDescent="0.2">
      <c r="A425" s="103">
        <v>2</v>
      </c>
      <c r="B425" s="100">
        <v>6</v>
      </c>
      <c r="C425" s="100">
        <v>8</v>
      </c>
      <c r="D425" s="100">
        <v>1</v>
      </c>
      <c r="E425" s="100"/>
      <c r="F425" s="98" t="s">
        <v>222</v>
      </c>
      <c r="G425" s="97">
        <f>+G426</f>
        <v>0</v>
      </c>
      <c r="H425" s="97" t="e">
        <f>+H426</f>
        <v>#REF!</v>
      </c>
      <c r="I425" s="97">
        <f>+I426</f>
        <v>0</v>
      </c>
      <c r="J425" s="97" t="e">
        <f t="shared" si="20"/>
        <v>#REF!</v>
      </c>
      <c r="K425" s="96"/>
    </row>
    <row r="426" spans="1:11" x14ac:dyDescent="0.2">
      <c r="A426" s="102">
        <v>2</v>
      </c>
      <c r="B426" s="94">
        <v>6</v>
      </c>
      <c r="C426" s="94">
        <v>8</v>
      </c>
      <c r="D426" s="94">
        <v>1</v>
      </c>
      <c r="E426" s="109" t="s">
        <v>78</v>
      </c>
      <c r="F426" s="93" t="s">
        <v>222</v>
      </c>
      <c r="G426" s="92"/>
      <c r="H426" s="91" t="e">
        <f>#REF!</f>
        <v>#REF!</v>
      </c>
      <c r="I426" s="92"/>
      <c r="J426" s="91" t="e">
        <f t="shared" si="20"/>
        <v>#REF!</v>
      </c>
      <c r="K426" s="90" t="e">
        <f>J426/$J$25</f>
        <v>#REF!</v>
      </c>
    </row>
    <row r="427" spans="1:11" x14ac:dyDescent="0.2">
      <c r="A427" s="103">
        <v>2</v>
      </c>
      <c r="B427" s="100">
        <v>6</v>
      </c>
      <c r="C427" s="100">
        <v>8</v>
      </c>
      <c r="D427" s="100">
        <v>2</v>
      </c>
      <c r="E427" s="100"/>
      <c r="F427" s="98" t="s">
        <v>221</v>
      </c>
      <c r="G427" s="97">
        <f>+G428</f>
        <v>0</v>
      </c>
      <c r="H427" s="97" t="e">
        <f>+H428</f>
        <v>#REF!</v>
      </c>
      <c r="I427" s="97">
        <f>+I428</f>
        <v>0</v>
      </c>
      <c r="J427" s="97" t="e">
        <f t="shared" si="20"/>
        <v>#REF!</v>
      </c>
      <c r="K427" s="96"/>
    </row>
    <row r="428" spans="1:11" x14ac:dyDescent="0.2">
      <c r="A428" s="102">
        <v>2</v>
      </c>
      <c r="B428" s="94">
        <v>6</v>
      </c>
      <c r="C428" s="94">
        <v>8</v>
      </c>
      <c r="D428" s="94">
        <v>2</v>
      </c>
      <c r="E428" s="109" t="s">
        <v>78</v>
      </c>
      <c r="F428" s="93" t="s">
        <v>221</v>
      </c>
      <c r="G428" s="92"/>
      <c r="H428" s="91" t="e">
        <f>#REF!</f>
        <v>#REF!</v>
      </c>
      <c r="I428" s="92"/>
      <c r="J428" s="91" t="e">
        <f t="shared" si="20"/>
        <v>#REF!</v>
      </c>
      <c r="K428" s="90" t="e">
        <f>J428/$J$25</f>
        <v>#REF!</v>
      </c>
    </row>
    <row r="429" spans="1:11" x14ac:dyDescent="0.2">
      <c r="A429" s="103">
        <v>2</v>
      </c>
      <c r="B429" s="100">
        <v>6</v>
      </c>
      <c r="C429" s="100">
        <v>8</v>
      </c>
      <c r="D429" s="100">
        <v>3</v>
      </c>
      <c r="E429" s="100"/>
      <c r="F429" s="98" t="s">
        <v>220</v>
      </c>
      <c r="G429" s="97">
        <f>SUM(G430:G431)</f>
        <v>0</v>
      </c>
      <c r="H429" s="97" t="e">
        <f>SUM(H430:H431)</f>
        <v>#REF!</v>
      </c>
      <c r="I429" s="97">
        <f>SUM(I430:I431)</f>
        <v>0</v>
      </c>
      <c r="J429" s="97" t="e">
        <f t="shared" si="20"/>
        <v>#REF!</v>
      </c>
      <c r="K429" s="96"/>
    </row>
    <row r="430" spans="1:11" x14ac:dyDescent="0.2">
      <c r="A430" s="102">
        <v>2</v>
      </c>
      <c r="B430" s="94">
        <v>6</v>
      </c>
      <c r="C430" s="94">
        <v>8</v>
      </c>
      <c r="D430" s="94">
        <v>3</v>
      </c>
      <c r="E430" s="109" t="s">
        <v>78</v>
      </c>
      <c r="F430" s="93" t="s">
        <v>219</v>
      </c>
      <c r="G430" s="92"/>
      <c r="H430" s="91" t="e">
        <f>#REF!</f>
        <v>#REF!</v>
      </c>
      <c r="I430" s="92"/>
      <c r="J430" s="91" t="e">
        <f t="shared" si="20"/>
        <v>#REF!</v>
      </c>
      <c r="K430" s="90" t="e">
        <f>J430/$J$25</f>
        <v>#REF!</v>
      </c>
    </row>
    <row r="431" spans="1:11" x14ac:dyDescent="0.2">
      <c r="A431" s="102">
        <v>2</v>
      </c>
      <c r="B431" s="94">
        <v>6</v>
      </c>
      <c r="C431" s="94">
        <v>8</v>
      </c>
      <c r="D431" s="94">
        <v>3</v>
      </c>
      <c r="E431" s="109" t="s">
        <v>77</v>
      </c>
      <c r="F431" s="93" t="s">
        <v>218</v>
      </c>
      <c r="G431" s="92"/>
      <c r="H431" s="91" t="e">
        <f>#REF!</f>
        <v>#REF!</v>
      </c>
      <c r="I431" s="92"/>
      <c r="J431" s="91" t="e">
        <f t="shared" si="20"/>
        <v>#REF!</v>
      </c>
      <c r="K431" s="90" t="e">
        <f>J431/$J$25</f>
        <v>#REF!</v>
      </c>
    </row>
    <row r="432" spans="1:11" x14ac:dyDescent="0.2">
      <c r="A432" s="103">
        <v>2</v>
      </c>
      <c r="B432" s="100">
        <v>6</v>
      </c>
      <c r="C432" s="100">
        <v>8</v>
      </c>
      <c r="D432" s="100">
        <v>4</v>
      </c>
      <c r="E432" s="100"/>
      <c r="F432" s="98" t="s">
        <v>217</v>
      </c>
      <c r="G432" s="97">
        <f>+G433</f>
        <v>0</v>
      </c>
      <c r="H432" s="97" t="e">
        <f>+H433</f>
        <v>#REF!</v>
      </c>
      <c r="I432" s="97">
        <f>+I433</f>
        <v>0</v>
      </c>
      <c r="J432" s="97" t="e">
        <f t="shared" si="20"/>
        <v>#REF!</v>
      </c>
      <c r="K432" s="96"/>
    </row>
    <row r="433" spans="1:11" x14ac:dyDescent="0.2">
      <c r="A433" s="102">
        <v>2</v>
      </c>
      <c r="B433" s="94">
        <v>6</v>
      </c>
      <c r="C433" s="94">
        <v>8</v>
      </c>
      <c r="D433" s="94">
        <v>4</v>
      </c>
      <c r="E433" s="109" t="s">
        <v>78</v>
      </c>
      <c r="F433" s="93" t="s">
        <v>217</v>
      </c>
      <c r="G433" s="92"/>
      <c r="H433" s="91" t="e">
        <f>#REF!</f>
        <v>#REF!</v>
      </c>
      <c r="I433" s="92"/>
      <c r="J433" s="91" t="e">
        <f t="shared" si="20"/>
        <v>#REF!</v>
      </c>
      <c r="K433" s="90" t="e">
        <f>J433/$J$25</f>
        <v>#REF!</v>
      </c>
    </row>
    <row r="434" spans="1:11" x14ac:dyDescent="0.2">
      <c r="A434" s="103">
        <v>2</v>
      </c>
      <c r="B434" s="100">
        <v>6</v>
      </c>
      <c r="C434" s="100">
        <v>8</v>
      </c>
      <c r="D434" s="100">
        <v>5</v>
      </c>
      <c r="E434" s="100"/>
      <c r="F434" s="98" t="s">
        <v>216</v>
      </c>
      <c r="G434" s="97">
        <f>+G435</f>
        <v>0</v>
      </c>
      <c r="H434" s="97" t="e">
        <f>+H435</f>
        <v>#REF!</v>
      </c>
      <c r="I434" s="97">
        <f>+I435</f>
        <v>0</v>
      </c>
      <c r="J434" s="97" t="e">
        <f t="shared" si="20"/>
        <v>#REF!</v>
      </c>
      <c r="K434" s="96"/>
    </row>
    <row r="435" spans="1:11" x14ac:dyDescent="0.2">
      <c r="A435" s="102">
        <v>2</v>
      </c>
      <c r="B435" s="94">
        <v>6</v>
      </c>
      <c r="C435" s="94">
        <v>8</v>
      </c>
      <c r="D435" s="94">
        <v>5</v>
      </c>
      <c r="E435" s="109" t="s">
        <v>78</v>
      </c>
      <c r="F435" s="93" t="s">
        <v>216</v>
      </c>
      <c r="G435" s="91"/>
      <c r="H435" s="91" t="e">
        <f>#REF!</f>
        <v>#REF!</v>
      </c>
      <c r="I435" s="92"/>
      <c r="J435" s="91" t="e">
        <f t="shared" si="20"/>
        <v>#REF!</v>
      </c>
      <c r="K435" s="90" t="e">
        <f>J435/$J$25</f>
        <v>#REF!</v>
      </c>
    </row>
    <row r="436" spans="1:11" x14ac:dyDescent="0.2">
      <c r="A436" s="103">
        <v>2</v>
      </c>
      <c r="B436" s="100">
        <v>6</v>
      </c>
      <c r="C436" s="100">
        <v>8</v>
      </c>
      <c r="D436" s="100">
        <v>6</v>
      </c>
      <c r="E436" s="100"/>
      <c r="F436" s="98" t="s">
        <v>215</v>
      </c>
      <c r="G436" s="97">
        <f>+G437</f>
        <v>0</v>
      </c>
      <c r="H436" s="97" t="e">
        <f>+H437</f>
        <v>#REF!</v>
      </c>
      <c r="I436" s="97">
        <f>+I437</f>
        <v>0</v>
      </c>
      <c r="J436" s="97" t="e">
        <f t="shared" si="20"/>
        <v>#REF!</v>
      </c>
      <c r="K436" s="96"/>
    </row>
    <row r="437" spans="1:11" x14ac:dyDescent="0.2">
      <c r="A437" s="102">
        <v>2</v>
      </c>
      <c r="B437" s="94">
        <v>6</v>
      </c>
      <c r="C437" s="94">
        <v>8</v>
      </c>
      <c r="D437" s="94">
        <v>6</v>
      </c>
      <c r="E437" s="109" t="s">
        <v>78</v>
      </c>
      <c r="F437" s="93" t="s">
        <v>215</v>
      </c>
      <c r="G437" s="91"/>
      <c r="H437" s="91" t="e">
        <f>#REF!</f>
        <v>#REF!</v>
      </c>
      <c r="I437" s="92"/>
      <c r="J437" s="91" t="e">
        <f t="shared" si="20"/>
        <v>#REF!</v>
      </c>
      <c r="K437" s="90" t="e">
        <f>J437/$J$25</f>
        <v>#REF!</v>
      </c>
    </row>
    <row r="438" spans="1:11" x14ac:dyDescent="0.2">
      <c r="A438" s="103">
        <v>2</v>
      </c>
      <c r="B438" s="100">
        <v>6</v>
      </c>
      <c r="C438" s="100">
        <v>8</v>
      </c>
      <c r="D438" s="100">
        <v>7</v>
      </c>
      <c r="E438" s="100"/>
      <c r="F438" s="98" t="s">
        <v>214</v>
      </c>
      <c r="G438" s="97">
        <f>+G439</f>
        <v>0</v>
      </c>
      <c r="H438" s="97" t="e">
        <f>+H439</f>
        <v>#REF!</v>
      </c>
      <c r="I438" s="97">
        <f>+I439</f>
        <v>0</v>
      </c>
      <c r="J438" s="97" t="e">
        <f t="shared" si="20"/>
        <v>#REF!</v>
      </c>
      <c r="K438" s="96"/>
    </row>
    <row r="439" spans="1:11" x14ac:dyDescent="0.2">
      <c r="A439" s="102">
        <v>2</v>
      </c>
      <c r="B439" s="94">
        <v>6</v>
      </c>
      <c r="C439" s="94">
        <v>8</v>
      </c>
      <c r="D439" s="94">
        <v>7</v>
      </c>
      <c r="E439" s="109" t="s">
        <v>78</v>
      </c>
      <c r="F439" s="93" t="s">
        <v>214</v>
      </c>
      <c r="G439" s="92"/>
      <c r="H439" s="91" t="e">
        <f>#REF!</f>
        <v>#REF!</v>
      </c>
      <c r="I439" s="92"/>
      <c r="J439" s="91" t="e">
        <f t="shared" si="20"/>
        <v>#REF!</v>
      </c>
      <c r="K439" s="90" t="e">
        <f>J439/$J$25</f>
        <v>#REF!</v>
      </c>
    </row>
    <row r="440" spans="1:11" x14ac:dyDescent="0.2">
      <c r="A440" s="101">
        <v>2</v>
      </c>
      <c r="B440" s="100">
        <v>6</v>
      </c>
      <c r="C440" s="100">
        <v>8</v>
      </c>
      <c r="D440" s="100">
        <v>8</v>
      </c>
      <c r="E440" s="100"/>
      <c r="F440" s="98" t="s">
        <v>506</v>
      </c>
      <c r="G440" s="97">
        <f>SUM(G441:G443)</f>
        <v>0</v>
      </c>
      <c r="H440" s="97" t="e">
        <f>SUM(H441:H443)</f>
        <v>#REF!</v>
      </c>
      <c r="I440" s="97">
        <f>SUM(I441:I443)</f>
        <v>0</v>
      </c>
      <c r="J440" s="97" t="e">
        <f t="shared" si="20"/>
        <v>#REF!</v>
      </c>
      <c r="K440" s="96"/>
    </row>
    <row r="441" spans="1:11" x14ac:dyDescent="0.2">
      <c r="A441" s="102">
        <v>2</v>
      </c>
      <c r="B441" s="94">
        <v>6</v>
      </c>
      <c r="C441" s="94">
        <v>8</v>
      </c>
      <c r="D441" s="94">
        <v>8</v>
      </c>
      <c r="E441" s="94" t="s">
        <v>213</v>
      </c>
      <c r="F441" s="93" t="s">
        <v>212</v>
      </c>
      <c r="G441" s="91"/>
      <c r="H441" s="91" t="e">
        <f>#REF!</f>
        <v>#REF!</v>
      </c>
      <c r="I441" s="91"/>
      <c r="J441" s="91" t="e">
        <f t="shared" si="20"/>
        <v>#REF!</v>
      </c>
      <c r="K441" s="90" t="e">
        <f>J441/$J$25</f>
        <v>#REF!</v>
      </c>
    </row>
    <row r="442" spans="1:11" x14ac:dyDescent="0.2">
      <c r="A442" s="102">
        <v>2</v>
      </c>
      <c r="B442" s="94">
        <v>6</v>
      </c>
      <c r="C442" s="94">
        <v>8</v>
      </c>
      <c r="D442" s="94">
        <v>8</v>
      </c>
      <c r="E442" s="94" t="s">
        <v>211</v>
      </c>
      <c r="F442" s="93" t="s">
        <v>210</v>
      </c>
      <c r="G442" s="91"/>
      <c r="H442" s="91" t="e">
        <f>#REF!</f>
        <v>#REF!</v>
      </c>
      <c r="I442" s="91"/>
      <c r="J442" s="91" t="e">
        <f t="shared" si="20"/>
        <v>#REF!</v>
      </c>
      <c r="K442" s="90" t="e">
        <f>J442/$J$25</f>
        <v>#REF!</v>
      </c>
    </row>
    <row r="443" spans="1:11" x14ac:dyDescent="0.2">
      <c r="A443" s="102">
        <v>2</v>
      </c>
      <c r="B443" s="94">
        <v>6</v>
      </c>
      <c r="C443" s="94">
        <v>8</v>
      </c>
      <c r="D443" s="94">
        <v>8</v>
      </c>
      <c r="E443" s="94" t="s">
        <v>209</v>
      </c>
      <c r="F443" s="93" t="s">
        <v>208</v>
      </c>
      <c r="G443" s="91"/>
      <c r="H443" s="91" t="e">
        <f>#REF!</f>
        <v>#REF!</v>
      </c>
      <c r="I443" s="91"/>
      <c r="J443" s="91" t="e">
        <f t="shared" si="20"/>
        <v>#REF!</v>
      </c>
      <c r="K443" s="90" t="e">
        <f>J443/$J$25</f>
        <v>#REF!</v>
      </c>
    </row>
    <row r="444" spans="1:11" x14ac:dyDescent="0.2">
      <c r="A444" s="103">
        <v>2</v>
      </c>
      <c r="B444" s="100">
        <v>6</v>
      </c>
      <c r="C444" s="100">
        <v>8</v>
      </c>
      <c r="D444" s="100">
        <v>9</v>
      </c>
      <c r="E444" s="100"/>
      <c r="F444" s="98" t="s">
        <v>207</v>
      </c>
      <c r="G444" s="97">
        <f>+G445</f>
        <v>0</v>
      </c>
      <c r="H444" s="97" t="e">
        <f>+H445</f>
        <v>#REF!</v>
      </c>
      <c r="I444" s="97">
        <f>+I445</f>
        <v>0</v>
      </c>
      <c r="J444" s="97" t="e">
        <f t="shared" si="20"/>
        <v>#REF!</v>
      </c>
      <c r="K444" s="96"/>
    </row>
    <row r="445" spans="1:11" x14ac:dyDescent="0.2">
      <c r="A445" s="102">
        <v>2</v>
      </c>
      <c r="B445" s="94">
        <v>6</v>
      </c>
      <c r="C445" s="94">
        <v>8</v>
      </c>
      <c r="D445" s="94">
        <v>9</v>
      </c>
      <c r="E445" s="94" t="s">
        <v>174</v>
      </c>
      <c r="F445" s="93" t="s">
        <v>207</v>
      </c>
      <c r="G445" s="91"/>
      <c r="H445" s="91" t="e">
        <f>#REF!</f>
        <v>#REF!</v>
      </c>
      <c r="I445" s="91"/>
      <c r="J445" s="91" t="e">
        <f t="shared" si="20"/>
        <v>#REF!</v>
      </c>
      <c r="K445" s="90" t="e">
        <f>J445/$J$25</f>
        <v>#REF!</v>
      </c>
    </row>
    <row r="446" spans="1:11" x14ac:dyDescent="0.2">
      <c r="A446" s="115">
        <v>2</v>
      </c>
      <c r="B446" s="107">
        <v>6</v>
      </c>
      <c r="C446" s="107">
        <v>9</v>
      </c>
      <c r="D446" s="107"/>
      <c r="E446" s="114"/>
      <c r="F446" s="106" t="s">
        <v>206</v>
      </c>
      <c r="G446" s="105">
        <f>+G447+G450+G453+G455+G457+G461</f>
        <v>0</v>
      </c>
      <c r="H446" s="105" t="e">
        <f>+H447+H450+H453+H455+H457+H461</f>
        <v>#REF!</v>
      </c>
      <c r="I446" s="105">
        <f>+I447+I450+I453+I455+I457+I461</f>
        <v>0</v>
      </c>
      <c r="J446" s="105" t="e">
        <f t="shared" si="20"/>
        <v>#REF!</v>
      </c>
      <c r="K446" s="104"/>
    </row>
    <row r="447" spans="1:11" x14ac:dyDescent="0.2">
      <c r="A447" s="103">
        <v>2</v>
      </c>
      <c r="B447" s="100">
        <v>6</v>
      </c>
      <c r="C447" s="100">
        <v>9</v>
      </c>
      <c r="D447" s="100">
        <v>1</v>
      </c>
      <c r="E447" s="100"/>
      <c r="F447" s="98" t="s">
        <v>205</v>
      </c>
      <c r="G447" s="97">
        <f>+G448+G449</f>
        <v>0</v>
      </c>
      <c r="H447" s="97" t="e">
        <f t="shared" ref="H447:I447" si="21">+H448+H449</f>
        <v>#REF!</v>
      </c>
      <c r="I447" s="97">
        <f t="shared" si="21"/>
        <v>0</v>
      </c>
      <c r="J447" s="97" t="e">
        <f t="shared" si="20"/>
        <v>#REF!</v>
      </c>
      <c r="K447" s="97"/>
    </row>
    <row r="448" spans="1:11" x14ac:dyDescent="0.2">
      <c r="A448" s="113">
        <v>2</v>
      </c>
      <c r="B448" s="112">
        <v>6</v>
      </c>
      <c r="C448" s="112">
        <v>9</v>
      </c>
      <c r="D448" s="112">
        <v>1</v>
      </c>
      <c r="E448" s="112" t="s">
        <v>78</v>
      </c>
      <c r="F448" s="111" t="s">
        <v>205</v>
      </c>
      <c r="G448" s="110"/>
      <c r="H448" s="110" t="e">
        <f>#REF!</f>
        <v>#REF!</v>
      </c>
      <c r="I448" s="110"/>
      <c r="J448" s="110" t="e">
        <f t="shared" si="20"/>
        <v>#REF!</v>
      </c>
      <c r="K448" s="90" t="e">
        <f>J448/$J$25</f>
        <v>#REF!</v>
      </c>
    </row>
    <row r="449" spans="1:11" x14ac:dyDescent="0.2">
      <c r="A449" s="113">
        <v>2</v>
      </c>
      <c r="B449" s="112">
        <v>6</v>
      </c>
      <c r="C449" s="112">
        <v>9</v>
      </c>
      <c r="D449" s="112">
        <v>1</v>
      </c>
      <c r="E449" s="112" t="s">
        <v>77</v>
      </c>
      <c r="F449" s="111" t="s">
        <v>495</v>
      </c>
      <c r="G449" s="110"/>
      <c r="H449" s="110" t="e">
        <f>#REF!</f>
        <v>#REF!</v>
      </c>
      <c r="I449" s="110"/>
      <c r="J449" s="110" t="e">
        <f t="shared" si="20"/>
        <v>#REF!</v>
      </c>
      <c r="K449" s="90" t="e">
        <f>J449/$J$25</f>
        <v>#REF!</v>
      </c>
    </row>
    <row r="450" spans="1:11" x14ac:dyDescent="0.2">
      <c r="A450" s="103">
        <v>2</v>
      </c>
      <c r="B450" s="100">
        <v>6</v>
      </c>
      <c r="C450" s="100">
        <v>9</v>
      </c>
      <c r="D450" s="100">
        <v>2</v>
      </c>
      <c r="E450" s="100"/>
      <c r="F450" s="98" t="s">
        <v>204</v>
      </c>
      <c r="G450" s="97">
        <f>SUM(G451:G452)</f>
        <v>0</v>
      </c>
      <c r="H450" s="97" t="e">
        <f t="shared" ref="H450:I450" si="22">SUM(H451:H452)</f>
        <v>#REF!</v>
      </c>
      <c r="I450" s="97">
        <f t="shared" si="22"/>
        <v>0</v>
      </c>
      <c r="J450" s="97" t="e">
        <f t="shared" si="20"/>
        <v>#REF!</v>
      </c>
      <c r="K450" s="96"/>
    </row>
    <row r="451" spans="1:11" x14ac:dyDescent="0.2">
      <c r="A451" s="102">
        <v>2</v>
      </c>
      <c r="B451" s="94">
        <v>6</v>
      </c>
      <c r="C451" s="94">
        <v>9</v>
      </c>
      <c r="D451" s="94">
        <v>2</v>
      </c>
      <c r="E451" s="109" t="s">
        <v>78</v>
      </c>
      <c r="F451" s="93" t="s">
        <v>204</v>
      </c>
      <c r="G451" s="92"/>
      <c r="H451" s="91" t="e">
        <f>#REF!</f>
        <v>#REF!</v>
      </c>
      <c r="I451" s="92"/>
      <c r="J451" s="91" t="e">
        <f t="shared" si="20"/>
        <v>#REF!</v>
      </c>
      <c r="K451" s="90" t="e">
        <f>J451/$J$25</f>
        <v>#REF!</v>
      </c>
    </row>
    <row r="452" spans="1:11" x14ac:dyDescent="0.2">
      <c r="A452" s="102">
        <v>2</v>
      </c>
      <c r="B452" s="94">
        <v>6</v>
      </c>
      <c r="C452" s="94">
        <v>9</v>
      </c>
      <c r="D452" s="94">
        <v>2</v>
      </c>
      <c r="E452" s="109" t="s">
        <v>77</v>
      </c>
      <c r="F452" s="93" t="s">
        <v>496</v>
      </c>
      <c r="G452" s="92"/>
      <c r="H452" s="91" t="e">
        <f>#REF!</f>
        <v>#REF!</v>
      </c>
      <c r="I452" s="92"/>
      <c r="J452" s="91" t="e">
        <f t="shared" si="20"/>
        <v>#REF!</v>
      </c>
      <c r="K452" s="90" t="e">
        <f>J452/$J$25</f>
        <v>#REF!</v>
      </c>
    </row>
    <row r="453" spans="1:11" x14ac:dyDescent="0.2">
      <c r="A453" s="103">
        <v>2</v>
      </c>
      <c r="B453" s="100">
        <v>6</v>
      </c>
      <c r="C453" s="100">
        <v>9</v>
      </c>
      <c r="D453" s="100">
        <v>3</v>
      </c>
      <c r="E453" s="100"/>
      <c r="F453" s="98" t="s">
        <v>203</v>
      </c>
      <c r="G453" s="97">
        <f>SUM(G454)</f>
        <v>0</v>
      </c>
      <c r="H453" s="97" t="e">
        <f>SUM(H454)</f>
        <v>#REF!</v>
      </c>
      <c r="I453" s="97">
        <f>SUM(I454)</f>
        <v>0</v>
      </c>
      <c r="J453" s="97" t="e">
        <f t="shared" si="20"/>
        <v>#REF!</v>
      </c>
      <c r="K453" s="97"/>
    </row>
    <row r="454" spans="1:11" x14ac:dyDescent="0.2">
      <c r="A454" s="102">
        <v>2</v>
      </c>
      <c r="B454" s="94">
        <v>6</v>
      </c>
      <c r="C454" s="94">
        <v>9</v>
      </c>
      <c r="D454" s="94">
        <v>3</v>
      </c>
      <c r="E454" s="109" t="s">
        <v>78</v>
      </c>
      <c r="F454" s="93" t="s">
        <v>203</v>
      </c>
      <c r="G454" s="92"/>
      <c r="H454" s="91" t="e">
        <f>#REF!</f>
        <v>#REF!</v>
      </c>
      <c r="I454" s="92"/>
      <c r="J454" s="91" t="e">
        <f t="shared" si="20"/>
        <v>#REF!</v>
      </c>
      <c r="K454" s="90" t="e">
        <f>J454/$J$25</f>
        <v>#REF!</v>
      </c>
    </row>
    <row r="455" spans="1:11" x14ac:dyDescent="0.2">
      <c r="A455" s="103">
        <v>2</v>
      </c>
      <c r="B455" s="100">
        <v>6</v>
      </c>
      <c r="C455" s="100">
        <v>9</v>
      </c>
      <c r="D455" s="100">
        <v>4</v>
      </c>
      <c r="E455" s="100"/>
      <c r="F455" s="98" t="s">
        <v>202</v>
      </c>
      <c r="G455" s="97">
        <f>SUM(G456)</f>
        <v>0</v>
      </c>
      <c r="H455" s="97" t="e">
        <f>SUM(H456)</f>
        <v>#REF!</v>
      </c>
      <c r="I455" s="97">
        <f>SUM(I456)</f>
        <v>0</v>
      </c>
      <c r="J455" s="97" t="e">
        <f t="shared" si="20"/>
        <v>#REF!</v>
      </c>
      <c r="K455" s="96"/>
    </row>
    <row r="456" spans="1:11" x14ac:dyDescent="0.2">
      <c r="A456" s="102">
        <v>2</v>
      </c>
      <c r="B456" s="94">
        <v>6</v>
      </c>
      <c r="C456" s="94">
        <v>9</v>
      </c>
      <c r="D456" s="94">
        <v>4</v>
      </c>
      <c r="E456" s="109" t="s">
        <v>78</v>
      </c>
      <c r="F456" s="93" t="s">
        <v>202</v>
      </c>
      <c r="G456" s="92"/>
      <c r="H456" s="91" t="e">
        <f>#REF!</f>
        <v>#REF!</v>
      </c>
      <c r="I456" s="92"/>
      <c r="J456" s="91" t="e">
        <f t="shared" si="20"/>
        <v>#REF!</v>
      </c>
      <c r="K456" s="90" t="e">
        <f>J456/$J$25</f>
        <v>#REF!</v>
      </c>
    </row>
    <row r="457" spans="1:11" x14ac:dyDescent="0.2">
      <c r="A457" s="103">
        <v>2</v>
      </c>
      <c r="B457" s="100">
        <v>6</v>
      </c>
      <c r="C457" s="100">
        <v>9</v>
      </c>
      <c r="D457" s="100">
        <v>5</v>
      </c>
      <c r="E457" s="100"/>
      <c r="F457" s="98" t="s">
        <v>201</v>
      </c>
      <c r="G457" s="97">
        <f>SUM(G458:G460)</f>
        <v>0</v>
      </c>
      <c r="H457" s="97" t="e">
        <f>SUM(H458:H460)</f>
        <v>#REF!</v>
      </c>
      <c r="I457" s="97">
        <f>SUM(I458:I460)</f>
        <v>0</v>
      </c>
      <c r="J457" s="97" t="e">
        <f t="shared" si="20"/>
        <v>#REF!</v>
      </c>
      <c r="K457" s="96"/>
    </row>
    <row r="458" spans="1:11" x14ac:dyDescent="0.2">
      <c r="A458" s="102">
        <v>2</v>
      </c>
      <c r="B458" s="94">
        <v>6</v>
      </c>
      <c r="C458" s="94">
        <v>9</v>
      </c>
      <c r="D458" s="94">
        <v>5</v>
      </c>
      <c r="E458" s="109" t="s">
        <v>78</v>
      </c>
      <c r="F458" s="93" t="s">
        <v>200</v>
      </c>
      <c r="G458" s="92"/>
      <c r="H458" s="91" t="e">
        <f>#REF!</f>
        <v>#REF!</v>
      </c>
      <c r="I458" s="92"/>
      <c r="J458" s="91" t="e">
        <f t="shared" si="20"/>
        <v>#REF!</v>
      </c>
      <c r="K458" s="90" t="e">
        <f>J458/$J$25</f>
        <v>#REF!</v>
      </c>
    </row>
    <row r="459" spans="1:11" x14ac:dyDescent="0.2">
      <c r="A459" s="102">
        <v>2</v>
      </c>
      <c r="B459" s="94">
        <v>6</v>
      </c>
      <c r="C459" s="94">
        <v>9</v>
      </c>
      <c r="D459" s="94">
        <v>5</v>
      </c>
      <c r="E459" s="109" t="s">
        <v>77</v>
      </c>
      <c r="F459" s="93" t="s">
        <v>199</v>
      </c>
      <c r="G459" s="92"/>
      <c r="H459" s="91" t="e">
        <f>#REF!</f>
        <v>#REF!</v>
      </c>
      <c r="I459" s="92"/>
      <c r="J459" s="91" t="e">
        <f t="shared" si="20"/>
        <v>#REF!</v>
      </c>
      <c r="K459" s="90" t="e">
        <f>J459/$J$25</f>
        <v>#REF!</v>
      </c>
    </row>
    <row r="460" spans="1:11" x14ac:dyDescent="0.2">
      <c r="A460" s="102">
        <v>2</v>
      </c>
      <c r="B460" s="94">
        <v>6</v>
      </c>
      <c r="C460" s="94">
        <v>9</v>
      </c>
      <c r="D460" s="94">
        <v>5</v>
      </c>
      <c r="E460" s="109" t="s">
        <v>198</v>
      </c>
      <c r="F460" s="93" t="s">
        <v>197</v>
      </c>
      <c r="G460" s="92"/>
      <c r="H460" s="91" t="e">
        <f>#REF!</f>
        <v>#REF!</v>
      </c>
      <c r="I460" s="92"/>
      <c r="J460" s="91" t="e">
        <f t="shared" si="20"/>
        <v>#REF!</v>
      </c>
      <c r="K460" s="90" t="e">
        <f>J460/$J$25</f>
        <v>#REF!</v>
      </c>
    </row>
    <row r="461" spans="1:11" x14ac:dyDescent="0.2">
      <c r="A461" s="103">
        <v>2</v>
      </c>
      <c r="B461" s="100">
        <v>6</v>
      </c>
      <c r="C461" s="100">
        <v>9</v>
      </c>
      <c r="D461" s="100">
        <v>9</v>
      </c>
      <c r="E461" s="100"/>
      <c r="F461" s="98" t="s">
        <v>196</v>
      </c>
      <c r="G461" s="97">
        <f>SUM(G462)</f>
        <v>0</v>
      </c>
      <c r="H461" s="97" t="e">
        <f>SUM(H462)</f>
        <v>#REF!</v>
      </c>
      <c r="I461" s="97">
        <f>SUM(I462)</f>
        <v>0</v>
      </c>
      <c r="J461" s="97" t="e">
        <f t="shared" si="20"/>
        <v>#REF!</v>
      </c>
      <c r="K461" s="96"/>
    </row>
    <row r="462" spans="1:11" x14ac:dyDescent="0.2">
      <c r="A462" s="102">
        <v>2</v>
      </c>
      <c r="B462" s="94">
        <v>6</v>
      </c>
      <c r="C462" s="94">
        <v>9</v>
      </c>
      <c r="D462" s="94">
        <v>9</v>
      </c>
      <c r="E462" s="109" t="s">
        <v>78</v>
      </c>
      <c r="F462" s="93" t="s">
        <v>196</v>
      </c>
      <c r="G462" s="92"/>
      <c r="H462" s="91" t="e">
        <f>#REF!</f>
        <v>#REF!</v>
      </c>
      <c r="I462" s="92"/>
      <c r="J462" s="91" t="e">
        <f t="shared" si="20"/>
        <v>#REF!</v>
      </c>
      <c r="K462" s="90" t="e">
        <f>J462/$J$25</f>
        <v>#REF!</v>
      </c>
    </row>
    <row r="463" spans="1:11" x14ac:dyDescent="0.2">
      <c r="A463" s="108">
        <v>2</v>
      </c>
      <c r="B463" s="107">
        <v>7</v>
      </c>
      <c r="C463" s="107"/>
      <c r="D463" s="107"/>
      <c r="E463" s="107"/>
      <c r="F463" s="106" t="s">
        <v>195</v>
      </c>
      <c r="G463" s="105">
        <f>G464+G473+G492+G497</f>
        <v>0</v>
      </c>
      <c r="H463" s="105" t="e">
        <f>H464+H473+H492+H497</f>
        <v>#REF!</v>
      </c>
      <c r="I463" s="105">
        <f>I464+I473+I492+I497</f>
        <v>0</v>
      </c>
      <c r="J463" s="105" t="e">
        <f t="shared" si="20"/>
        <v>#REF!</v>
      </c>
      <c r="K463" s="104" t="e">
        <f>J463/$J$25</f>
        <v>#REF!</v>
      </c>
    </row>
    <row r="464" spans="1:11" x14ac:dyDescent="0.2">
      <c r="A464" s="108">
        <v>2</v>
      </c>
      <c r="B464" s="107">
        <v>7</v>
      </c>
      <c r="C464" s="107">
        <v>1</v>
      </c>
      <c r="D464" s="107"/>
      <c r="E464" s="107"/>
      <c r="F464" s="106" t="s">
        <v>194</v>
      </c>
      <c r="G464" s="105">
        <f>+G465+G467+G469+G471</f>
        <v>0</v>
      </c>
      <c r="H464" s="105" t="e">
        <f>+H465+H467+H469+H471</f>
        <v>#REF!</v>
      </c>
      <c r="I464" s="105">
        <f>+I465+I467+I469+I471</f>
        <v>0</v>
      </c>
      <c r="J464" s="105" t="e">
        <f t="shared" si="20"/>
        <v>#REF!</v>
      </c>
      <c r="K464" s="104"/>
    </row>
    <row r="465" spans="1:11" x14ac:dyDescent="0.2">
      <c r="A465" s="103">
        <v>2</v>
      </c>
      <c r="B465" s="100">
        <v>7</v>
      </c>
      <c r="C465" s="100">
        <v>1</v>
      </c>
      <c r="D465" s="100">
        <v>1</v>
      </c>
      <c r="E465" s="99"/>
      <c r="F465" s="98" t="s">
        <v>193</v>
      </c>
      <c r="G465" s="97">
        <f>+G466</f>
        <v>0</v>
      </c>
      <c r="H465" s="97" t="e">
        <f>+H466</f>
        <v>#REF!</v>
      </c>
      <c r="I465" s="97">
        <f>+I466</f>
        <v>0</v>
      </c>
      <c r="J465" s="97" t="e">
        <f t="shared" si="20"/>
        <v>#REF!</v>
      </c>
      <c r="K465" s="96"/>
    </row>
    <row r="466" spans="1:11" x14ac:dyDescent="0.2">
      <c r="A466" s="102">
        <v>2</v>
      </c>
      <c r="B466" s="94">
        <v>7</v>
      </c>
      <c r="C466" s="94">
        <v>1</v>
      </c>
      <c r="D466" s="94">
        <v>1</v>
      </c>
      <c r="E466" s="94" t="s">
        <v>174</v>
      </c>
      <c r="F466" s="93" t="s">
        <v>193</v>
      </c>
      <c r="G466" s="92"/>
      <c r="H466" s="91" t="e">
        <f>#REF!</f>
        <v>#REF!</v>
      </c>
      <c r="I466" s="92"/>
      <c r="J466" s="91" t="e">
        <f t="shared" si="20"/>
        <v>#REF!</v>
      </c>
      <c r="K466" s="90" t="e">
        <f>J466/$J$25</f>
        <v>#REF!</v>
      </c>
    </row>
    <row r="467" spans="1:11" x14ac:dyDescent="0.2">
      <c r="A467" s="103">
        <v>2</v>
      </c>
      <c r="B467" s="100">
        <v>7</v>
      </c>
      <c r="C467" s="100">
        <v>1</v>
      </c>
      <c r="D467" s="100">
        <v>2</v>
      </c>
      <c r="E467" s="99"/>
      <c r="F467" s="98" t="s">
        <v>192</v>
      </c>
      <c r="G467" s="97">
        <f>+G468</f>
        <v>0</v>
      </c>
      <c r="H467" s="97" t="e">
        <f>+H468</f>
        <v>#REF!</v>
      </c>
      <c r="I467" s="97">
        <f>+I468</f>
        <v>0</v>
      </c>
      <c r="J467" s="97" t="e">
        <f t="shared" si="20"/>
        <v>#REF!</v>
      </c>
      <c r="K467" s="96"/>
    </row>
    <row r="468" spans="1:11" x14ac:dyDescent="0.2">
      <c r="A468" s="102">
        <v>2</v>
      </c>
      <c r="B468" s="94">
        <v>7</v>
      </c>
      <c r="C468" s="94">
        <v>1</v>
      </c>
      <c r="D468" s="94">
        <v>2</v>
      </c>
      <c r="E468" s="94" t="s">
        <v>174</v>
      </c>
      <c r="F468" s="93" t="s">
        <v>192</v>
      </c>
      <c r="G468" s="92"/>
      <c r="H468" s="91" t="e">
        <f>#REF!</f>
        <v>#REF!</v>
      </c>
      <c r="I468" s="92"/>
      <c r="J468" s="91" t="e">
        <f t="shared" si="20"/>
        <v>#REF!</v>
      </c>
      <c r="K468" s="90" t="e">
        <f>J468/$J$25</f>
        <v>#REF!</v>
      </c>
    </row>
    <row r="469" spans="1:11" x14ac:dyDescent="0.2">
      <c r="A469" s="103">
        <v>2</v>
      </c>
      <c r="B469" s="100">
        <v>7</v>
      </c>
      <c r="C469" s="100">
        <v>1</v>
      </c>
      <c r="D469" s="100">
        <v>3</v>
      </c>
      <c r="E469" s="99"/>
      <c r="F469" s="98" t="s">
        <v>191</v>
      </c>
      <c r="G469" s="97">
        <f>+G470</f>
        <v>0</v>
      </c>
      <c r="H469" s="97" t="e">
        <f>+H470</f>
        <v>#REF!</v>
      </c>
      <c r="I469" s="97">
        <f>+I470</f>
        <v>0</v>
      </c>
      <c r="J469" s="97" t="e">
        <f t="shared" si="20"/>
        <v>#REF!</v>
      </c>
      <c r="K469" s="96"/>
    </row>
    <row r="470" spans="1:11" x14ac:dyDescent="0.2">
      <c r="A470" s="102">
        <v>2</v>
      </c>
      <c r="B470" s="94">
        <v>7</v>
      </c>
      <c r="C470" s="94">
        <v>1</v>
      </c>
      <c r="D470" s="94">
        <v>3</v>
      </c>
      <c r="E470" s="94" t="s">
        <v>174</v>
      </c>
      <c r="F470" s="93" t="s">
        <v>191</v>
      </c>
      <c r="G470" s="91"/>
      <c r="H470" s="91" t="e">
        <f>#REF!</f>
        <v>#REF!</v>
      </c>
      <c r="I470" s="92"/>
      <c r="J470" s="91" t="e">
        <f t="shared" si="20"/>
        <v>#REF!</v>
      </c>
      <c r="K470" s="90" t="e">
        <f>J470/$J$25</f>
        <v>#REF!</v>
      </c>
    </row>
    <row r="471" spans="1:11" x14ac:dyDescent="0.2">
      <c r="A471" s="103">
        <v>2</v>
      </c>
      <c r="B471" s="100">
        <v>7</v>
      </c>
      <c r="C471" s="100">
        <v>1</v>
      </c>
      <c r="D471" s="100">
        <v>4</v>
      </c>
      <c r="E471" s="99"/>
      <c r="F471" s="98" t="s">
        <v>190</v>
      </c>
      <c r="G471" s="97">
        <f>+G472</f>
        <v>0</v>
      </c>
      <c r="H471" s="97" t="e">
        <f>+H472</f>
        <v>#REF!</v>
      </c>
      <c r="I471" s="97">
        <f>+I472</f>
        <v>0</v>
      </c>
      <c r="J471" s="97" t="e">
        <f t="shared" si="20"/>
        <v>#REF!</v>
      </c>
      <c r="K471" s="96"/>
    </row>
    <row r="472" spans="1:11" x14ac:dyDescent="0.2">
      <c r="A472" s="102">
        <v>2</v>
      </c>
      <c r="B472" s="94">
        <v>7</v>
      </c>
      <c r="C472" s="94">
        <v>1</v>
      </c>
      <c r="D472" s="94">
        <v>4</v>
      </c>
      <c r="E472" s="94" t="s">
        <v>174</v>
      </c>
      <c r="F472" s="93" t="s">
        <v>190</v>
      </c>
      <c r="G472" s="92"/>
      <c r="H472" s="91" t="e">
        <f>#REF!</f>
        <v>#REF!</v>
      </c>
      <c r="I472" s="92"/>
      <c r="J472" s="91" t="e">
        <f t="shared" si="20"/>
        <v>#REF!</v>
      </c>
      <c r="K472" s="90" t="e">
        <f>J472/$J$25</f>
        <v>#REF!</v>
      </c>
    </row>
    <row r="473" spans="1:11" x14ac:dyDescent="0.2">
      <c r="A473" s="108">
        <v>2</v>
      </c>
      <c r="B473" s="107">
        <v>7</v>
      </c>
      <c r="C473" s="107">
        <v>2</v>
      </c>
      <c r="D473" s="107"/>
      <c r="E473" s="107"/>
      <c r="F473" s="106" t="s">
        <v>189</v>
      </c>
      <c r="G473" s="105">
        <f>+G474+G476+G478+G480+G482+G484+G486+G488+G490</f>
        <v>0</v>
      </c>
      <c r="H473" s="105" t="e">
        <f>+H474+H476+H478+H480+H482+H484+H486+H488+H490</f>
        <v>#REF!</v>
      </c>
      <c r="I473" s="105">
        <f>+I474+I476+I478+I480+I482+I484+I486+I488+I490</f>
        <v>0</v>
      </c>
      <c r="J473" s="105" t="e">
        <f t="shared" si="20"/>
        <v>#REF!</v>
      </c>
      <c r="K473" s="104"/>
    </row>
    <row r="474" spans="1:11" x14ac:dyDescent="0.2">
      <c r="A474" s="103">
        <v>2</v>
      </c>
      <c r="B474" s="100">
        <v>7</v>
      </c>
      <c r="C474" s="100">
        <v>2</v>
      </c>
      <c r="D474" s="100">
        <v>1</v>
      </c>
      <c r="E474" s="99"/>
      <c r="F474" s="98" t="s">
        <v>188</v>
      </c>
      <c r="G474" s="97">
        <f>+G475</f>
        <v>0</v>
      </c>
      <c r="H474" s="97" t="e">
        <f>+H475</f>
        <v>#REF!</v>
      </c>
      <c r="I474" s="97">
        <f>+I475</f>
        <v>0</v>
      </c>
      <c r="J474" s="97" t="e">
        <f t="shared" si="20"/>
        <v>#REF!</v>
      </c>
      <c r="K474" s="96"/>
    </row>
    <row r="475" spans="1:11" x14ac:dyDescent="0.2">
      <c r="A475" s="102">
        <v>2</v>
      </c>
      <c r="B475" s="94">
        <v>7</v>
      </c>
      <c r="C475" s="94">
        <v>2</v>
      </c>
      <c r="D475" s="94">
        <v>1</v>
      </c>
      <c r="E475" s="94" t="s">
        <v>174</v>
      </c>
      <c r="F475" s="93" t="s">
        <v>188</v>
      </c>
      <c r="G475" s="91"/>
      <c r="H475" s="91" t="e">
        <f>#REF!</f>
        <v>#REF!</v>
      </c>
      <c r="I475" s="91"/>
      <c r="J475" s="91" t="e">
        <f t="shared" si="20"/>
        <v>#REF!</v>
      </c>
      <c r="K475" s="90" t="e">
        <f>J475/$J$25</f>
        <v>#REF!</v>
      </c>
    </row>
    <row r="476" spans="1:11" x14ac:dyDescent="0.2">
      <c r="A476" s="103">
        <v>2</v>
      </c>
      <c r="B476" s="100">
        <v>7</v>
      </c>
      <c r="C476" s="100">
        <v>2</v>
      </c>
      <c r="D476" s="100">
        <v>2</v>
      </c>
      <c r="E476" s="99"/>
      <c r="F476" s="98" t="s">
        <v>187</v>
      </c>
      <c r="G476" s="97">
        <f>+G477</f>
        <v>0</v>
      </c>
      <c r="H476" s="97" t="e">
        <f>+H477</f>
        <v>#REF!</v>
      </c>
      <c r="I476" s="97">
        <f>+I477</f>
        <v>0</v>
      </c>
      <c r="J476" s="97" t="e">
        <f t="shared" si="20"/>
        <v>#REF!</v>
      </c>
      <c r="K476" s="96"/>
    </row>
    <row r="477" spans="1:11" x14ac:dyDescent="0.2">
      <c r="A477" s="102">
        <v>2</v>
      </c>
      <c r="B477" s="94">
        <v>7</v>
      </c>
      <c r="C477" s="94">
        <v>2</v>
      </c>
      <c r="D477" s="94">
        <v>2</v>
      </c>
      <c r="E477" s="94" t="s">
        <v>174</v>
      </c>
      <c r="F477" s="93" t="s">
        <v>187</v>
      </c>
      <c r="G477" s="91"/>
      <c r="H477" s="91" t="e">
        <f>#REF!</f>
        <v>#REF!</v>
      </c>
      <c r="I477" s="91"/>
      <c r="J477" s="91" t="e">
        <f t="shared" si="20"/>
        <v>#REF!</v>
      </c>
      <c r="K477" s="90" t="e">
        <f>J477/$J$25</f>
        <v>#REF!</v>
      </c>
    </row>
    <row r="478" spans="1:11" x14ac:dyDescent="0.2">
      <c r="A478" s="103">
        <v>2</v>
      </c>
      <c r="B478" s="100">
        <v>7</v>
      </c>
      <c r="C478" s="100">
        <v>2</v>
      </c>
      <c r="D478" s="100">
        <v>3</v>
      </c>
      <c r="E478" s="99"/>
      <c r="F478" s="98" t="s">
        <v>186</v>
      </c>
      <c r="G478" s="97">
        <f>+G479</f>
        <v>0</v>
      </c>
      <c r="H478" s="97" t="e">
        <f>+H479</f>
        <v>#REF!</v>
      </c>
      <c r="I478" s="97">
        <f>+I479</f>
        <v>0</v>
      </c>
      <c r="J478" s="97" t="e">
        <f t="shared" ref="J478:J501" si="23">SUM(G478:I478)</f>
        <v>#REF!</v>
      </c>
      <c r="K478" s="96"/>
    </row>
    <row r="479" spans="1:11" x14ac:dyDescent="0.2">
      <c r="A479" s="102">
        <v>2</v>
      </c>
      <c r="B479" s="94">
        <v>7</v>
      </c>
      <c r="C479" s="94">
        <v>2</v>
      </c>
      <c r="D479" s="94">
        <v>3</v>
      </c>
      <c r="E479" s="94" t="s">
        <v>174</v>
      </c>
      <c r="F479" s="93" t="s">
        <v>186</v>
      </c>
      <c r="G479" s="91"/>
      <c r="H479" s="91" t="e">
        <f>#REF!</f>
        <v>#REF!</v>
      </c>
      <c r="I479" s="91"/>
      <c r="J479" s="91" t="e">
        <f t="shared" si="23"/>
        <v>#REF!</v>
      </c>
      <c r="K479" s="90" t="e">
        <f>J479/$J$25</f>
        <v>#REF!</v>
      </c>
    </row>
    <row r="480" spans="1:11" x14ac:dyDescent="0.2">
      <c r="A480" s="103">
        <v>2</v>
      </c>
      <c r="B480" s="100">
        <v>7</v>
      </c>
      <c r="C480" s="100">
        <v>2</v>
      </c>
      <c r="D480" s="100">
        <v>4</v>
      </c>
      <c r="E480" s="99"/>
      <c r="F480" s="98" t="s">
        <v>185</v>
      </c>
      <c r="G480" s="97">
        <f>+G481</f>
        <v>0</v>
      </c>
      <c r="H480" s="97" t="e">
        <f>+H481</f>
        <v>#REF!</v>
      </c>
      <c r="I480" s="97">
        <f>+I481</f>
        <v>0</v>
      </c>
      <c r="J480" s="97" t="e">
        <f t="shared" si="23"/>
        <v>#REF!</v>
      </c>
      <c r="K480" s="96"/>
    </row>
    <row r="481" spans="1:11" x14ac:dyDescent="0.2">
      <c r="A481" s="102">
        <v>2</v>
      </c>
      <c r="B481" s="94">
        <v>7</v>
      </c>
      <c r="C481" s="94">
        <v>2</v>
      </c>
      <c r="D481" s="94">
        <v>4</v>
      </c>
      <c r="E481" s="94" t="s">
        <v>174</v>
      </c>
      <c r="F481" s="93" t="s">
        <v>185</v>
      </c>
      <c r="G481" s="91"/>
      <c r="H481" s="91" t="e">
        <f>#REF!</f>
        <v>#REF!</v>
      </c>
      <c r="I481" s="91"/>
      <c r="J481" s="91" t="e">
        <f t="shared" si="23"/>
        <v>#REF!</v>
      </c>
      <c r="K481" s="90" t="e">
        <f>J481/$J$25</f>
        <v>#REF!</v>
      </c>
    </row>
    <row r="482" spans="1:11" x14ac:dyDescent="0.2">
      <c r="A482" s="103">
        <v>2</v>
      </c>
      <c r="B482" s="100">
        <v>7</v>
      </c>
      <c r="C482" s="100">
        <v>2</v>
      </c>
      <c r="D482" s="100">
        <v>5</v>
      </c>
      <c r="E482" s="99"/>
      <c r="F482" s="98" t="s">
        <v>184</v>
      </c>
      <c r="G482" s="97">
        <f>+G483</f>
        <v>0</v>
      </c>
      <c r="H482" s="97" t="e">
        <f>+H483</f>
        <v>#REF!</v>
      </c>
      <c r="I482" s="97">
        <f>+I483</f>
        <v>0</v>
      </c>
      <c r="J482" s="97" t="e">
        <f t="shared" si="23"/>
        <v>#REF!</v>
      </c>
      <c r="K482" s="96"/>
    </row>
    <row r="483" spans="1:11" x14ac:dyDescent="0.2">
      <c r="A483" s="102">
        <v>2</v>
      </c>
      <c r="B483" s="94">
        <v>7</v>
      </c>
      <c r="C483" s="94">
        <v>2</v>
      </c>
      <c r="D483" s="94">
        <v>5</v>
      </c>
      <c r="E483" s="94" t="s">
        <v>174</v>
      </c>
      <c r="F483" s="93" t="s">
        <v>184</v>
      </c>
      <c r="G483" s="91"/>
      <c r="H483" s="91" t="e">
        <f>#REF!</f>
        <v>#REF!</v>
      </c>
      <c r="I483" s="91"/>
      <c r="J483" s="91" t="e">
        <f t="shared" si="23"/>
        <v>#REF!</v>
      </c>
      <c r="K483" s="90" t="e">
        <f>J483/$J$25</f>
        <v>#REF!</v>
      </c>
    </row>
    <row r="484" spans="1:11" x14ac:dyDescent="0.2">
      <c r="A484" s="103">
        <v>2</v>
      </c>
      <c r="B484" s="100">
        <v>7</v>
      </c>
      <c r="C484" s="100">
        <v>2</v>
      </c>
      <c r="D484" s="100">
        <v>6</v>
      </c>
      <c r="E484" s="99"/>
      <c r="F484" s="98" t="s">
        <v>183</v>
      </c>
      <c r="G484" s="97">
        <f>+G485</f>
        <v>0</v>
      </c>
      <c r="H484" s="97" t="e">
        <f>+H485</f>
        <v>#REF!</v>
      </c>
      <c r="I484" s="97">
        <f>+I485</f>
        <v>0</v>
      </c>
      <c r="J484" s="97" t="e">
        <f t="shared" si="23"/>
        <v>#REF!</v>
      </c>
      <c r="K484" s="96"/>
    </row>
    <row r="485" spans="1:11" x14ac:dyDescent="0.2">
      <c r="A485" s="102">
        <v>2</v>
      </c>
      <c r="B485" s="94">
        <v>7</v>
      </c>
      <c r="C485" s="94">
        <v>2</v>
      </c>
      <c r="D485" s="94">
        <v>6</v>
      </c>
      <c r="E485" s="94" t="s">
        <v>174</v>
      </c>
      <c r="F485" s="93" t="s">
        <v>183</v>
      </c>
      <c r="G485" s="91"/>
      <c r="H485" s="91" t="e">
        <f>#REF!</f>
        <v>#REF!</v>
      </c>
      <c r="I485" s="91"/>
      <c r="J485" s="91" t="e">
        <f t="shared" si="23"/>
        <v>#REF!</v>
      </c>
      <c r="K485" s="90" t="e">
        <f>J485/$J$25</f>
        <v>#REF!</v>
      </c>
    </row>
    <row r="486" spans="1:11" x14ac:dyDescent="0.2">
      <c r="A486" s="103">
        <v>2</v>
      </c>
      <c r="B486" s="100">
        <v>7</v>
      </c>
      <c r="C486" s="100">
        <v>2</v>
      </c>
      <c r="D486" s="100">
        <v>7</v>
      </c>
      <c r="E486" s="99"/>
      <c r="F486" s="98" t="s">
        <v>182</v>
      </c>
      <c r="G486" s="97">
        <f>+G487</f>
        <v>0</v>
      </c>
      <c r="H486" s="97" t="e">
        <f>+H487</f>
        <v>#REF!</v>
      </c>
      <c r="I486" s="97">
        <f>+I487</f>
        <v>0</v>
      </c>
      <c r="J486" s="97" t="e">
        <f t="shared" si="23"/>
        <v>#REF!</v>
      </c>
      <c r="K486" s="96"/>
    </row>
    <row r="487" spans="1:11" x14ac:dyDescent="0.2">
      <c r="A487" s="102">
        <v>2</v>
      </c>
      <c r="B487" s="94">
        <v>7</v>
      </c>
      <c r="C487" s="94">
        <v>2</v>
      </c>
      <c r="D487" s="94">
        <v>7</v>
      </c>
      <c r="E487" s="94" t="s">
        <v>174</v>
      </c>
      <c r="F487" s="93" t="s">
        <v>182</v>
      </c>
      <c r="G487" s="91"/>
      <c r="H487" s="91" t="e">
        <f>#REF!</f>
        <v>#REF!</v>
      </c>
      <c r="I487" s="91"/>
      <c r="J487" s="91" t="e">
        <f t="shared" si="23"/>
        <v>#REF!</v>
      </c>
      <c r="K487" s="90" t="e">
        <f>J487/$J$25</f>
        <v>#REF!</v>
      </c>
    </row>
    <row r="488" spans="1:11" x14ac:dyDescent="0.2">
      <c r="A488" s="103">
        <v>2</v>
      </c>
      <c r="B488" s="100">
        <v>7</v>
      </c>
      <c r="C488" s="100">
        <v>2</v>
      </c>
      <c r="D488" s="100">
        <v>8</v>
      </c>
      <c r="E488" s="99"/>
      <c r="F488" s="98" t="s">
        <v>181</v>
      </c>
      <c r="G488" s="97">
        <f>+G489</f>
        <v>0</v>
      </c>
      <c r="H488" s="97" t="e">
        <f>+H489</f>
        <v>#REF!</v>
      </c>
      <c r="I488" s="97">
        <f>+I489</f>
        <v>0</v>
      </c>
      <c r="J488" s="97" t="e">
        <f t="shared" si="23"/>
        <v>#REF!</v>
      </c>
      <c r="K488" s="96"/>
    </row>
    <row r="489" spans="1:11" x14ac:dyDescent="0.2">
      <c r="A489" s="102">
        <v>2</v>
      </c>
      <c r="B489" s="94">
        <v>7</v>
      </c>
      <c r="C489" s="94">
        <v>2</v>
      </c>
      <c r="D489" s="94">
        <v>8</v>
      </c>
      <c r="E489" s="94" t="s">
        <v>174</v>
      </c>
      <c r="F489" s="93" t="s">
        <v>181</v>
      </c>
      <c r="G489" s="91"/>
      <c r="H489" s="91" t="e">
        <f>#REF!</f>
        <v>#REF!</v>
      </c>
      <c r="I489" s="91"/>
      <c r="J489" s="91" t="e">
        <f t="shared" si="23"/>
        <v>#REF!</v>
      </c>
      <c r="K489" s="90" t="e">
        <f>J489/$J$25</f>
        <v>#REF!</v>
      </c>
    </row>
    <row r="490" spans="1:11" x14ac:dyDescent="0.2">
      <c r="A490" s="103">
        <v>2</v>
      </c>
      <c r="B490" s="100">
        <v>7</v>
      </c>
      <c r="C490" s="100">
        <v>2</v>
      </c>
      <c r="D490" s="100">
        <v>9</v>
      </c>
      <c r="E490" s="99"/>
      <c r="F490" s="98" t="s">
        <v>180</v>
      </c>
      <c r="G490" s="97">
        <f>+G491</f>
        <v>0</v>
      </c>
      <c r="H490" s="97" t="e">
        <f>+H491</f>
        <v>#REF!</v>
      </c>
      <c r="I490" s="97">
        <f>+I491</f>
        <v>0</v>
      </c>
      <c r="J490" s="97" t="e">
        <f t="shared" si="23"/>
        <v>#REF!</v>
      </c>
      <c r="K490" s="96"/>
    </row>
    <row r="491" spans="1:11" x14ac:dyDescent="0.2">
      <c r="A491" s="102">
        <v>2</v>
      </c>
      <c r="B491" s="94">
        <v>7</v>
      </c>
      <c r="C491" s="94">
        <v>2</v>
      </c>
      <c r="D491" s="94">
        <v>9</v>
      </c>
      <c r="E491" s="94" t="s">
        <v>174</v>
      </c>
      <c r="F491" s="93" t="s">
        <v>180</v>
      </c>
      <c r="G491" s="91"/>
      <c r="H491" s="91" t="e">
        <f>#REF!</f>
        <v>#REF!</v>
      </c>
      <c r="I491" s="91"/>
      <c r="J491" s="91" t="e">
        <f t="shared" si="23"/>
        <v>#REF!</v>
      </c>
      <c r="K491" s="90" t="e">
        <f>J491/$J$25</f>
        <v>#REF!</v>
      </c>
    </row>
    <row r="492" spans="1:11" x14ac:dyDescent="0.2">
      <c r="A492" s="108">
        <v>2</v>
      </c>
      <c r="B492" s="107">
        <v>7</v>
      </c>
      <c r="C492" s="107">
        <v>3</v>
      </c>
      <c r="D492" s="107"/>
      <c r="E492" s="107"/>
      <c r="F492" s="106" t="s">
        <v>179</v>
      </c>
      <c r="G492" s="105">
        <f>+G493+G495</f>
        <v>0</v>
      </c>
      <c r="H492" s="105" t="e">
        <f>+H493+H495</f>
        <v>#REF!</v>
      </c>
      <c r="I492" s="105">
        <f>+I493+I495</f>
        <v>0</v>
      </c>
      <c r="J492" s="105" t="e">
        <f t="shared" si="23"/>
        <v>#REF!</v>
      </c>
      <c r="K492" s="104"/>
    </row>
    <row r="493" spans="1:11" x14ac:dyDescent="0.2">
      <c r="A493" s="103">
        <v>2</v>
      </c>
      <c r="B493" s="100">
        <v>7</v>
      </c>
      <c r="C493" s="100">
        <v>3</v>
      </c>
      <c r="D493" s="100">
        <v>1</v>
      </c>
      <c r="E493" s="99"/>
      <c r="F493" s="98" t="s">
        <v>178</v>
      </c>
      <c r="G493" s="97">
        <f>+G494</f>
        <v>0</v>
      </c>
      <c r="H493" s="97" t="e">
        <f>+H494</f>
        <v>#REF!</v>
      </c>
      <c r="I493" s="97">
        <f>+I494</f>
        <v>0</v>
      </c>
      <c r="J493" s="97" t="e">
        <f t="shared" si="23"/>
        <v>#REF!</v>
      </c>
      <c r="K493" s="96"/>
    </row>
    <row r="494" spans="1:11" x14ac:dyDescent="0.2">
      <c r="A494" s="102">
        <v>2</v>
      </c>
      <c r="B494" s="94">
        <v>7</v>
      </c>
      <c r="C494" s="94">
        <v>3</v>
      </c>
      <c r="D494" s="94">
        <v>1</v>
      </c>
      <c r="E494" s="94" t="s">
        <v>174</v>
      </c>
      <c r="F494" s="93" t="s">
        <v>178</v>
      </c>
      <c r="G494" s="91"/>
      <c r="H494" s="91" t="e">
        <f>#REF!</f>
        <v>#REF!</v>
      </c>
      <c r="I494" s="91"/>
      <c r="J494" s="91" t="e">
        <f t="shared" si="23"/>
        <v>#REF!</v>
      </c>
      <c r="K494" s="90" t="e">
        <f>J494/$J$25</f>
        <v>#REF!</v>
      </c>
    </row>
    <row r="495" spans="1:11" x14ac:dyDescent="0.2">
      <c r="A495" s="103">
        <v>2</v>
      </c>
      <c r="B495" s="100">
        <v>7</v>
      </c>
      <c r="C495" s="100">
        <v>3</v>
      </c>
      <c r="D495" s="100">
        <v>2</v>
      </c>
      <c r="E495" s="99"/>
      <c r="F495" s="98" t="s">
        <v>177</v>
      </c>
      <c r="G495" s="97">
        <f>+G496</f>
        <v>0</v>
      </c>
      <c r="H495" s="97" t="e">
        <f>+H496</f>
        <v>#REF!</v>
      </c>
      <c r="I495" s="97">
        <f>+I496</f>
        <v>0</v>
      </c>
      <c r="J495" s="97" t="e">
        <f t="shared" si="23"/>
        <v>#REF!</v>
      </c>
      <c r="K495" s="96"/>
    </row>
    <row r="496" spans="1:11" x14ac:dyDescent="0.2">
      <c r="A496" s="102">
        <v>2</v>
      </c>
      <c r="B496" s="94">
        <v>7</v>
      </c>
      <c r="C496" s="94">
        <v>3</v>
      </c>
      <c r="D496" s="94">
        <v>2</v>
      </c>
      <c r="E496" s="94" t="s">
        <v>174</v>
      </c>
      <c r="F496" s="93" t="s">
        <v>177</v>
      </c>
      <c r="G496" s="91"/>
      <c r="H496" s="91" t="e">
        <f>#REF!</f>
        <v>#REF!</v>
      </c>
      <c r="I496" s="91"/>
      <c r="J496" s="91" t="e">
        <f t="shared" si="23"/>
        <v>#REF!</v>
      </c>
      <c r="K496" s="90" t="e">
        <f>J496/$J$25</f>
        <v>#REF!</v>
      </c>
    </row>
    <row r="497" spans="1:11" ht="25.5" x14ac:dyDescent="0.2">
      <c r="A497" s="108">
        <v>2</v>
      </c>
      <c r="B497" s="107">
        <v>7</v>
      </c>
      <c r="C497" s="107">
        <v>4</v>
      </c>
      <c r="D497" s="107"/>
      <c r="E497" s="107"/>
      <c r="F497" s="106" t="s">
        <v>176</v>
      </c>
      <c r="G497" s="105">
        <f>+G498+G500</f>
        <v>0</v>
      </c>
      <c r="H497" s="105" t="e">
        <f>+H498+H500</f>
        <v>#REF!</v>
      </c>
      <c r="I497" s="105">
        <f>+I498+I500</f>
        <v>0</v>
      </c>
      <c r="J497" s="105" t="e">
        <f t="shared" si="23"/>
        <v>#REF!</v>
      </c>
      <c r="K497" s="104"/>
    </row>
    <row r="498" spans="1:11" x14ac:dyDescent="0.2">
      <c r="A498" s="103">
        <v>2</v>
      </c>
      <c r="B498" s="100">
        <v>7</v>
      </c>
      <c r="C498" s="100">
        <v>4</v>
      </c>
      <c r="D498" s="100">
        <v>1</v>
      </c>
      <c r="E498" s="99"/>
      <c r="F498" s="98" t="s">
        <v>175</v>
      </c>
      <c r="G498" s="97">
        <f>+G499</f>
        <v>0</v>
      </c>
      <c r="H498" s="97" t="e">
        <f>+H499</f>
        <v>#REF!</v>
      </c>
      <c r="I498" s="97">
        <f>+I499</f>
        <v>0</v>
      </c>
      <c r="J498" s="97" t="e">
        <f t="shared" si="23"/>
        <v>#REF!</v>
      </c>
      <c r="K498" s="96"/>
    </row>
    <row r="499" spans="1:11" x14ac:dyDescent="0.2">
      <c r="A499" s="102">
        <v>2</v>
      </c>
      <c r="B499" s="94">
        <v>7</v>
      </c>
      <c r="C499" s="94">
        <v>4</v>
      </c>
      <c r="D499" s="94">
        <v>1</v>
      </c>
      <c r="E499" s="94" t="s">
        <v>174</v>
      </c>
      <c r="F499" s="93" t="s">
        <v>175</v>
      </c>
      <c r="G499" s="91"/>
      <c r="H499" s="91" t="e">
        <f>#REF!</f>
        <v>#REF!</v>
      </c>
      <c r="I499" s="91"/>
      <c r="J499" s="91" t="e">
        <f t="shared" si="23"/>
        <v>#REF!</v>
      </c>
      <c r="K499" s="90" t="e">
        <f>J499/$J$25</f>
        <v>#REF!</v>
      </c>
    </row>
    <row r="500" spans="1:11" ht="25.5" x14ac:dyDescent="0.2">
      <c r="A500" s="101">
        <v>2</v>
      </c>
      <c r="B500" s="100">
        <v>7</v>
      </c>
      <c r="C500" s="100">
        <v>4</v>
      </c>
      <c r="D500" s="100">
        <v>2</v>
      </c>
      <c r="E500" s="99"/>
      <c r="F500" s="98" t="s">
        <v>173</v>
      </c>
      <c r="G500" s="97">
        <f>+G501</f>
        <v>0</v>
      </c>
      <c r="H500" s="97" t="e">
        <f>+H501</f>
        <v>#REF!</v>
      </c>
      <c r="I500" s="97">
        <f>+I501</f>
        <v>0</v>
      </c>
      <c r="J500" s="97" t="e">
        <f t="shared" si="23"/>
        <v>#REF!</v>
      </c>
      <c r="K500" s="96"/>
    </row>
    <row r="501" spans="1:11" ht="25.5" x14ac:dyDescent="0.2">
      <c r="A501" s="95">
        <v>2</v>
      </c>
      <c r="B501" s="94">
        <v>7</v>
      </c>
      <c r="C501" s="94">
        <v>4</v>
      </c>
      <c r="D501" s="94">
        <v>2</v>
      </c>
      <c r="E501" s="94" t="s">
        <v>174</v>
      </c>
      <c r="F501" s="93" t="s">
        <v>173</v>
      </c>
      <c r="G501" s="92"/>
      <c r="H501" s="91" t="e">
        <f>#REF!</f>
        <v>#REF!</v>
      </c>
      <c r="I501" s="92"/>
      <c r="J501" s="91" t="e">
        <f t="shared" si="23"/>
        <v>#REF!</v>
      </c>
      <c r="K501" s="90" t="e">
        <f>J501/$J$25</f>
        <v>#REF!</v>
      </c>
    </row>
    <row r="502" spans="1:11" ht="15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9"/>
    </row>
    <row r="503" spans="1:11" ht="15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</row>
    <row r="504" spans="1:11" ht="15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</row>
    <row r="505" spans="1:11" ht="15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</row>
    <row r="506" spans="1:11" ht="15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</row>
    <row r="507" spans="1:11" ht="15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</row>
    <row r="508" spans="1:11" ht="15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</row>
    <row r="509" spans="1:11" ht="15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</row>
    <row r="510" spans="1:11" ht="15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</row>
    <row r="511" spans="1:11" ht="15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54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CONSOLIDADO FR</vt:lpstr>
      <vt:lpstr>CUENTA T FR</vt:lpstr>
      <vt:lpstr>AVISO DE DEBITO</vt:lpstr>
      <vt:lpstr>CONS. FUENTES FINAN</vt:lpstr>
      <vt:lpstr>'CONS. FUENTES FINAN'!Área_de_impresión</vt:lpstr>
      <vt:lpstr>'CONSOLIDADO FR'!Área_de_impresión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OFICIAL OAI</cp:lastModifiedBy>
  <cp:lastPrinted>2024-07-02T00:54:04Z</cp:lastPrinted>
  <dcterms:created xsi:type="dcterms:W3CDTF">2021-03-19T19:51:23Z</dcterms:created>
  <dcterms:modified xsi:type="dcterms:W3CDTF">2024-07-04T14:51:55Z</dcterms:modified>
</cp:coreProperties>
</file>