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AGOSTO 2025\"/>
    </mc:Choice>
  </mc:AlternateContent>
  <bookViews>
    <workbookView xWindow="0" yWindow="0" windowWidth="9150" windowHeight="3600" firstSheet="5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7" l="1"/>
  <c r="G37" i="8" l="1"/>
  <c r="G30" i="8"/>
  <c r="G31" i="8"/>
  <c r="G32" i="8"/>
  <c r="G33" i="8"/>
  <c r="G34" i="8"/>
  <c r="F37" i="8"/>
  <c r="E37" i="8"/>
  <c r="G28" i="8"/>
  <c r="G21" i="8"/>
  <c r="G22" i="8"/>
  <c r="G23" i="8"/>
  <c r="G24" i="8"/>
  <c r="G25" i="8"/>
  <c r="G26" i="8"/>
  <c r="G27" i="8"/>
  <c r="JI4" i="1" l="1"/>
  <c r="JI5" i="1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6" i="8"/>
  <c r="G31" i="7" l="1"/>
  <c r="G7" i="7" l="1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4" i="7"/>
  <c r="DG19" i="3" l="1"/>
  <c r="DI19" i="3" s="1"/>
  <c r="F36" i="7" l="1"/>
  <c r="G6" i="7"/>
  <c r="G36" i="7" l="1"/>
  <c r="A6" i="4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2" i="1"/>
  <c r="C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BB72" i="1"/>
  <c r="BC72" i="1"/>
  <c r="BD72" i="1"/>
  <c r="BE72" i="1"/>
  <c r="BF72" i="1"/>
  <c r="BG72" i="1"/>
  <c r="BH72" i="1"/>
  <c r="BI72" i="1"/>
  <c r="BJ72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W72" i="1"/>
  <c r="BX72" i="1"/>
  <c r="BY72" i="1"/>
  <c r="BZ72" i="1"/>
  <c r="CA72" i="1"/>
  <c r="CB72" i="1"/>
  <c r="CC72" i="1"/>
  <c r="CD72" i="1"/>
  <c r="CE72" i="1"/>
  <c r="CF72" i="1"/>
  <c r="CG72" i="1"/>
  <c r="CH72" i="1"/>
  <c r="CI72" i="1"/>
  <c r="CJ72" i="1"/>
  <c r="CK72" i="1"/>
  <c r="CL72" i="1"/>
  <c r="CM72" i="1"/>
  <c r="CN72" i="1"/>
  <c r="CO72" i="1"/>
  <c r="CP72" i="1"/>
  <c r="CQ72" i="1"/>
  <c r="CR72" i="1"/>
  <c r="CS72" i="1"/>
  <c r="CT72" i="1"/>
  <c r="CU72" i="1"/>
  <c r="CV72" i="1"/>
  <c r="CW72" i="1"/>
  <c r="CX72" i="1"/>
  <c r="CY72" i="1"/>
  <c r="CZ72" i="1"/>
  <c r="DA72" i="1"/>
  <c r="DB72" i="1"/>
  <c r="DC72" i="1"/>
  <c r="DD72" i="1"/>
  <c r="DE72" i="1"/>
  <c r="DF72" i="1"/>
  <c r="DG72" i="1"/>
  <c r="DH72" i="1"/>
  <c r="DI72" i="1"/>
  <c r="DJ72" i="1"/>
  <c r="DK72" i="1"/>
  <c r="DL72" i="1"/>
  <c r="DM72" i="1"/>
  <c r="DN72" i="1"/>
  <c r="DO72" i="1"/>
  <c r="DP72" i="1"/>
  <c r="DQ72" i="1"/>
  <c r="DR72" i="1"/>
  <c r="DS72" i="1"/>
  <c r="DT72" i="1"/>
  <c r="DU72" i="1"/>
  <c r="DV72" i="1"/>
  <c r="DW72" i="1"/>
  <c r="DX72" i="1"/>
  <c r="DY72" i="1"/>
  <c r="DZ72" i="1"/>
  <c r="EA72" i="1"/>
  <c r="EB72" i="1"/>
  <c r="EC72" i="1"/>
  <c r="ED72" i="1"/>
  <c r="EE72" i="1"/>
  <c r="EF72" i="1"/>
  <c r="EG72" i="1"/>
  <c r="EH72" i="1"/>
  <c r="EI72" i="1"/>
  <c r="EJ72" i="1"/>
  <c r="EK72" i="1"/>
  <c r="EL72" i="1"/>
  <c r="EM72" i="1"/>
  <c r="EN72" i="1"/>
  <c r="EO72" i="1"/>
  <c r="EP72" i="1"/>
  <c r="EQ72" i="1"/>
  <c r="ER72" i="1"/>
  <c r="ES72" i="1"/>
  <c r="ET72" i="1"/>
  <c r="EU72" i="1"/>
  <c r="EV72" i="1"/>
  <c r="EW72" i="1"/>
  <c r="EX72" i="1"/>
  <c r="EY72" i="1"/>
  <c r="EZ72" i="1"/>
  <c r="FA72" i="1"/>
  <c r="FB72" i="1"/>
  <c r="FC72" i="1"/>
  <c r="FD72" i="1"/>
  <c r="FE72" i="1"/>
  <c r="FF72" i="1"/>
  <c r="FG72" i="1"/>
  <c r="FH72" i="1"/>
  <c r="FI72" i="1"/>
  <c r="FJ72" i="1"/>
  <c r="FK72" i="1"/>
  <c r="FL72" i="1"/>
  <c r="FM72" i="1"/>
  <c r="FN72" i="1"/>
  <c r="FO72" i="1"/>
  <c r="FP72" i="1"/>
  <c r="FQ72" i="1"/>
  <c r="FR72" i="1"/>
  <c r="FS72" i="1"/>
  <c r="FT72" i="1"/>
  <c r="FU72" i="1"/>
  <c r="FV72" i="1"/>
  <c r="FW72" i="1"/>
  <c r="FX72" i="1"/>
  <c r="FY72" i="1"/>
  <c r="FZ72" i="1"/>
  <c r="GA72" i="1"/>
  <c r="GB72" i="1"/>
  <c r="GC72" i="1"/>
  <c r="GD72" i="1"/>
  <c r="GE72" i="1"/>
  <c r="GF72" i="1"/>
  <c r="GG72" i="1"/>
  <c r="GH72" i="1"/>
  <c r="GI72" i="1"/>
  <c r="GJ72" i="1"/>
  <c r="GK72" i="1"/>
  <c r="GL72" i="1"/>
  <c r="GM72" i="1"/>
  <c r="GN72" i="1"/>
  <c r="GO72" i="1"/>
  <c r="GP72" i="1"/>
  <c r="GQ72" i="1"/>
  <c r="GR72" i="1"/>
  <c r="GS72" i="1"/>
  <c r="GT72" i="1"/>
  <c r="GU72" i="1"/>
  <c r="GV72" i="1"/>
  <c r="GW72" i="1"/>
  <c r="GX72" i="1"/>
  <c r="GY72" i="1"/>
  <c r="GZ72" i="1"/>
  <c r="HA72" i="1"/>
  <c r="HB72" i="1"/>
  <c r="HC72" i="1"/>
  <c r="HD72" i="1"/>
  <c r="HE72" i="1"/>
  <c r="HF72" i="1"/>
  <c r="HG72" i="1"/>
  <c r="HH72" i="1"/>
  <c r="HI72" i="1"/>
  <c r="HJ72" i="1"/>
  <c r="HK72" i="1"/>
  <c r="HL72" i="1"/>
  <c r="HM72" i="1"/>
  <c r="HN72" i="1"/>
  <c r="HO72" i="1"/>
  <c r="HP72" i="1"/>
  <c r="HQ72" i="1"/>
  <c r="HR72" i="1"/>
  <c r="HS72" i="1"/>
  <c r="HT72" i="1"/>
  <c r="HU72" i="1"/>
  <c r="HV72" i="1"/>
  <c r="HW72" i="1"/>
  <c r="HX72" i="1"/>
  <c r="HY72" i="1"/>
  <c r="HZ72" i="1"/>
  <c r="IA72" i="1"/>
  <c r="IB72" i="1"/>
  <c r="IC72" i="1"/>
  <c r="ID72" i="1"/>
  <c r="IE72" i="1"/>
  <c r="IF72" i="1"/>
  <c r="IG72" i="1"/>
  <c r="IH72" i="1"/>
  <c r="II72" i="1"/>
  <c r="IJ72" i="1"/>
  <c r="IK72" i="1"/>
  <c r="IL72" i="1"/>
  <c r="IM72" i="1"/>
  <c r="IN72" i="1"/>
  <c r="IO72" i="1"/>
  <c r="IP72" i="1"/>
  <c r="IQ72" i="1"/>
  <c r="IR72" i="1"/>
  <c r="IS72" i="1"/>
  <c r="IT72" i="1"/>
  <c r="IU72" i="1"/>
  <c r="IV72" i="1"/>
  <c r="IW72" i="1"/>
  <c r="IX72" i="1"/>
  <c r="IY72" i="1"/>
  <c r="IZ72" i="1"/>
  <c r="JA72" i="1"/>
  <c r="JB72" i="1"/>
  <c r="JC72" i="1"/>
  <c r="JD72" i="1"/>
  <c r="JE72" i="1"/>
  <c r="JF72" i="1"/>
  <c r="JG72" i="1"/>
  <c r="JH72" i="1"/>
  <c r="A72" i="1"/>
  <c r="JI59" i="1"/>
  <c r="JI60" i="1"/>
  <c r="JI61" i="1"/>
  <c r="JI62" i="1"/>
  <c r="JI63" i="1"/>
  <c r="JI64" i="1"/>
  <c r="JI65" i="1"/>
  <c r="JI66" i="1"/>
  <c r="JI67" i="1"/>
  <c r="JI68" i="1"/>
  <c r="JI69" i="1"/>
  <c r="JI70" i="1"/>
  <c r="JI71" i="1"/>
  <c r="JI58" i="1"/>
  <c r="B56" i="1"/>
  <c r="C56" i="1"/>
  <c r="D56" i="1"/>
  <c r="E56" i="1"/>
  <c r="E73" i="1" s="1"/>
  <c r="F56" i="1"/>
  <c r="G56" i="1"/>
  <c r="H56" i="1"/>
  <c r="I56" i="1"/>
  <c r="I73" i="1" s="1"/>
  <c r="J56" i="1"/>
  <c r="K56" i="1"/>
  <c r="L56" i="1"/>
  <c r="M56" i="1"/>
  <c r="M73" i="1" s="1"/>
  <c r="N56" i="1"/>
  <c r="O56" i="1"/>
  <c r="P56" i="1"/>
  <c r="Q56" i="1"/>
  <c r="Q73" i="1" s="1"/>
  <c r="R56" i="1"/>
  <c r="S56" i="1"/>
  <c r="T56" i="1"/>
  <c r="U56" i="1"/>
  <c r="U73" i="1" s="1"/>
  <c r="V56" i="1"/>
  <c r="W56" i="1"/>
  <c r="X56" i="1"/>
  <c r="Y56" i="1"/>
  <c r="Y73" i="1" s="1"/>
  <c r="Z56" i="1"/>
  <c r="AA56" i="1"/>
  <c r="AB56" i="1"/>
  <c r="AC56" i="1"/>
  <c r="AC73" i="1" s="1"/>
  <c r="AD56" i="1"/>
  <c r="AE56" i="1"/>
  <c r="AF56" i="1"/>
  <c r="AG56" i="1"/>
  <c r="AG73" i="1" s="1"/>
  <c r="AH56" i="1"/>
  <c r="AI56" i="1"/>
  <c r="AJ56" i="1"/>
  <c r="AK56" i="1"/>
  <c r="AK73" i="1" s="1"/>
  <c r="AL56" i="1"/>
  <c r="AM56" i="1"/>
  <c r="AN56" i="1"/>
  <c r="AO56" i="1"/>
  <c r="AO73" i="1" s="1"/>
  <c r="AP56" i="1"/>
  <c r="AQ56" i="1"/>
  <c r="AR56" i="1"/>
  <c r="AS56" i="1"/>
  <c r="AS73" i="1" s="1"/>
  <c r="AT56" i="1"/>
  <c r="AU56" i="1"/>
  <c r="AV56" i="1"/>
  <c r="AW56" i="1"/>
  <c r="AW73" i="1" s="1"/>
  <c r="AX56" i="1"/>
  <c r="AY56" i="1"/>
  <c r="AZ56" i="1"/>
  <c r="BA56" i="1"/>
  <c r="BA73" i="1" s="1"/>
  <c r="BB56" i="1"/>
  <c r="BC56" i="1"/>
  <c r="BD56" i="1"/>
  <c r="BE56" i="1"/>
  <c r="BE73" i="1" s="1"/>
  <c r="BF56" i="1"/>
  <c r="BG56" i="1"/>
  <c r="BH56" i="1"/>
  <c r="BI56" i="1"/>
  <c r="BI73" i="1" s="1"/>
  <c r="BJ56" i="1"/>
  <c r="BK56" i="1"/>
  <c r="BL56" i="1"/>
  <c r="BM56" i="1"/>
  <c r="BM73" i="1" s="1"/>
  <c r="BN56" i="1"/>
  <c r="BO56" i="1"/>
  <c r="BP56" i="1"/>
  <c r="BQ56" i="1"/>
  <c r="BQ73" i="1" s="1"/>
  <c r="BR56" i="1"/>
  <c r="BS56" i="1"/>
  <c r="BT56" i="1"/>
  <c r="BU56" i="1"/>
  <c r="BU73" i="1" s="1"/>
  <c r="BV56" i="1"/>
  <c r="BW56" i="1"/>
  <c r="BX56" i="1"/>
  <c r="BY56" i="1"/>
  <c r="BY73" i="1" s="1"/>
  <c r="BZ56" i="1"/>
  <c r="CA56" i="1"/>
  <c r="CB56" i="1"/>
  <c r="CC56" i="1"/>
  <c r="CC73" i="1" s="1"/>
  <c r="CD56" i="1"/>
  <c r="CE56" i="1"/>
  <c r="CF56" i="1"/>
  <c r="CG56" i="1"/>
  <c r="CG73" i="1" s="1"/>
  <c r="CH56" i="1"/>
  <c r="CI56" i="1"/>
  <c r="CJ56" i="1"/>
  <c r="CK56" i="1"/>
  <c r="CK73" i="1" s="1"/>
  <c r="CL56" i="1"/>
  <c r="CM56" i="1"/>
  <c r="CN56" i="1"/>
  <c r="CO56" i="1"/>
  <c r="CO73" i="1" s="1"/>
  <c r="CP56" i="1"/>
  <c r="CQ56" i="1"/>
  <c r="CR56" i="1"/>
  <c r="CS56" i="1"/>
  <c r="CS73" i="1" s="1"/>
  <c r="CT56" i="1"/>
  <c r="CU56" i="1"/>
  <c r="CV56" i="1"/>
  <c r="CW56" i="1"/>
  <c r="CW73" i="1" s="1"/>
  <c r="CX56" i="1"/>
  <c r="CY56" i="1"/>
  <c r="CZ56" i="1"/>
  <c r="DA56" i="1"/>
  <c r="DA73" i="1" s="1"/>
  <c r="DB56" i="1"/>
  <c r="DC56" i="1"/>
  <c r="DD56" i="1"/>
  <c r="DE56" i="1"/>
  <c r="DE73" i="1" s="1"/>
  <c r="DF56" i="1"/>
  <c r="DG56" i="1"/>
  <c r="DH56" i="1"/>
  <c r="DI56" i="1"/>
  <c r="DI73" i="1" s="1"/>
  <c r="DJ56" i="1"/>
  <c r="DK56" i="1"/>
  <c r="DL56" i="1"/>
  <c r="DM56" i="1"/>
  <c r="DM73" i="1" s="1"/>
  <c r="DN56" i="1"/>
  <c r="DO56" i="1"/>
  <c r="DP56" i="1"/>
  <c r="DQ56" i="1"/>
  <c r="DQ73" i="1" s="1"/>
  <c r="DR56" i="1"/>
  <c r="DS56" i="1"/>
  <c r="DT56" i="1"/>
  <c r="DU56" i="1"/>
  <c r="DU73" i="1" s="1"/>
  <c r="DV56" i="1"/>
  <c r="DW56" i="1"/>
  <c r="DX56" i="1"/>
  <c r="DY56" i="1"/>
  <c r="DY73" i="1" s="1"/>
  <c r="DZ56" i="1"/>
  <c r="EA56" i="1"/>
  <c r="EB56" i="1"/>
  <c r="EC56" i="1"/>
  <c r="EC73" i="1" s="1"/>
  <c r="ED56" i="1"/>
  <c r="EE56" i="1"/>
  <c r="EF56" i="1"/>
  <c r="EG56" i="1"/>
  <c r="EG73" i="1" s="1"/>
  <c r="EH56" i="1"/>
  <c r="EI56" i="1"/>
  <c r="EJ56" i="1"/>
  <c r="EK56" i="1"/>
  <c r="EK73" i="1" s="1"/>
  <c r="EL56" i="1"/>
  <c r="EM56" i="1"/>
  <c r="EN56" i="1"/>
  <c r="EO56" i="1"/>
  <c r="EO73" i="1" s="1"/>
  <c r="EP56" i="1"/>
  <c r="EQ56" i="1"/>
  <c r="ER56" i="1"/>
  <c r="ES56" i="1"/>
  <c r="ES73" i="1" s="1"/>
  <c r="ET56" i="1"/>
  <c r="EU56" i="1"/>
  <c r="EV56" i="1"/>
  <c r="EW56" i="1"/>
  <c r="EW73" i="1" s="1"/>
  <c r="EX56" i="1"/>
  <c r="EY56" i="1"/>
  <c r="EZ56" i="1"/>
  <c r="FA56" i="1"/>
  <c r="FA73" i="1" s="1"/>
  <c r="FB56" i="1"/>
  <c r="FC56" i="1"/>
  <c r="FD56" i="1"/>
  <c r="FE56" i="1"/>
  <c r="FE73" i="1" s="1"/>
  <c r="FF56" i="1"/>
  <c r="FG56" i="1"/>
  <c r="FH56" i="1"/>
  <c r="FI56" i="1"/>
  <c r="FI73" i="1" s="1"/>
  <c r="FJ56" i="1"/>
  <c r="FK56" i="1"/>
  <c r="FL56" i="1"/>
  <c r="FM56" i="1"/>
  <c r="FM73" i="1" s="1"/>
  <c r="FN56" i="1"/>
  <c r="FO56" i="1"/>
  <c r="FP56" i="1"/>
  <c r="FQ56" i="1"/>
  <c r="FQ73" i="1" s="1"/>
  <c r="FR56" i="1"/>
  <c r="FS56" i="1"/>
  <c r="FT56" i="1"/>
  <c r="FU56" i="1"/>
  <c r="FU73" i="1" s="1"/>
  <c r="FV56" i="1"/>
  <c r="FW56" i="1"/>
  <c r="FX56" i="1"/>
  <c r="FY56" i="1"/>
  <c r="FY73" i="1" s="1"/>
  <c r="FZ56" i="1"/>
  <c r="GA56" i="1"/>
  <c r="GB56" i="1"/>
  <c r="GC56" i="1"/>
  <c r="GC73" i="1" s="1"/>
  <c r="GD56" i="1"/>
  <c r="GE56" i="1"/>
  <c r="GF56" i="1"/>
  <c r="GG56" i="1"/>
  <c r="GG73" i="1" s="1"/>
  <c r="GH56" i="1"/>
  <c r="GI56" i="1"/>
  <c r="GJ56" i="1"/>
  <c r="GK56" i="1"/>
  <c r="GK73" i="1" s="1"/>
  <c r="GL56" i="1"/>
  <c r="GM56" i="1"/>
  <c r="GN56" i="1"/>
  <c r="GO56" i="1"/>
  <c r="GO73" i="1" s="1"/>
  <c r="GP56" i="1"/>
  <c r="GQ56" i="1"/>
  <c r="GR56" i="1"/>
  <c r="GS56" i="1"/>
  <c r="GS73" i="1" s="1"/>
  <c r="GT56" i="1"/>
  <c r="GU56" i="1"/>
  <c r="GV56" i="1"/>
  <c r="GW56" i="1"/>
  <c r="GW73" i="1" s="1"/>
  <c r="GX56" i="1"/>
  <c r="GY56" i="1"/>
  <c r="GZ56" i="1"/>
  <c r="HA56" i="1"/>
  <c r="HA73" i="1" s="1"/>
  <c r="HB56" i="1"/>
  <c r="HC56" i="1"/>
  <c r="HD56" i="1"/>
  <c r="HE56" i="1"/>
  <c r="HE73" i="1" s="1"/>
  <c r="HF56" i="1"/>
  <c r="HG56" i="1"/>
  <c r="HH56" i="1"/>
  <c r="HI56" i="1"/>
  <c r="HI73" i="1" s="1"/>
  <c r="HJ56" i="1"/>
  <c r="HK56" i="1"/>
  <c r="HL56" i="1"/>
  <c r="HM56" i="1"/>
  <c r="HM73" i="1" s="1"/>
  <c r="HN56" i="1"/>
  <c r="HO56" i="1"/>
  <c r="HP56" i="1"/>
  <c r="HQ56" i="1"/>
  <c r="HQ73" i="1" s="1"/>
  <c r="HR56" i="1"/>
  <c r="HS56" i="1"/>
  <c r="HT56" i="1"/>
  <c r="HU56" i="1"/>
  <c r="HU73" i="1" s="1"/>
  <c r="HV56" i="1"/>
  <c r="HW56" i="1"/>
  <c r="HX56" i="1"/>
  <c r="HY56" i="1"/>
  <c r="HY73" i="1" s="1"/>
  <c r="HZ56" i="1"/>
  <c r="IA56" i="1"/>
  <c r="IB56" i="1"/>
  <c r="IC56" i="1"/>
  <c r="IC73" i="1" s="1"/>
  <c r="ID56" i="1"/>
  <c r="IE56" i="1"/>
  <c r="IF56" i="1"/>
  <c r="IG56" i="1"/>
  <c r="IG73" i="1" s="1"/>
  <c r="IH56" i="1"/>
  <c r="II56" i="1"/>
  <c r="IJ56" i="1"/>
  <c r="IK56" i="1"/>
  <c r="IK73" i="1" s="1"/>
  <c r="IL56" i="1"/>
  <c r="IM56" i="1"/>
  <c r="IN56" i="1"/>
  <c r="IO56" i="1"/>
  <c r="IO73" i="1" s="1"/>
  <c r="IP56" i="1"/>
  <c r="IQ56" i="1"/>
  <c r="IR56" i="1"/>
  <c r="IS56" i="1"/>
  <c r="IS73" i="1" s="1"/>
  <c r="IT56" i="1"/>
  <c r="IU56" i="1"/>
  <c r="IV56" i="1"/>
  <c r="IW56" i="1"/>
  <c r="IW73" i="1" s="1"/>
  <c r="IX56" i="1"/>
  <c r="IY56" i="1"/>
  <c r="IZ56" i="1"/>
  <c r="JA56" i="1"/>
  <c r="JA73" i="1" s="1"/>
  <c r="JB56" i="1"/>
  <c r="JC56" i="1"/>
  <c r="JD56" i="1"/>
  <c r="JE56" i="1"/>
  <c r="JE73" i="1" s="1"/>
  <c r="JF56" i="1"/>
  <c r="JG56" i="1"/>
  <c r="JH56" i="1"/>
  <c r="A56" i="1"/>
  <c r="A73" i="1" s="1"/>
  <c r="JI3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2" i="1"/>
  <c r="B66" i="3"/>
  <c r="C66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Y66" i="3"/>
  <c r="Z66" i="3"/>
  <c r="AA66" i="3"/>
  <c r="AB66" i="3"/>
  <c r="AC66" i="3"/>
  <c r="AD66" i="3"/>
  <c r="AE66" i="3"/>
  <c r="AF66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AS66" i="3"/>
  <c r="AT66" i="3"/>
  <c r="AU66" i="3"/>
  <c r="AV66" i="3"/>
  <c r="AW66" i="3"/>
  <c r="AX66" i="3"/>
  <c r="AY66" i="3"/>
  <c r="AZ66" i="3"/>
  <c r="BA66" i="3"/>
  <c r="BB66" i="3"/>
  <c r="BC66" i="3"/>
  <c r="BD66" i="3"/>
  <c r="BE66" i="3"/>
  <c r="BF66" i="3"/>
  <c r="BG66" i="3"/>
  <c r="BH66" i="3"/>
  <c r="BI66" i="3"/>
  <c r="BJ66" i="3"/>
  <c r="BK66" i="3"/>
  <c r="BL66" i="3"/>
  <c r="BM66" i="3"/>
  <c r="BN66" i="3"/>
  <c r="BO66" i="3"/>
  <c r="BP66" i="3"/>
  <c r="BQ66" i="3"/>
  <c r="BR66" i="3"/>
  <c r="BS66" i="3"/>
  <c r="BT66" i="3"/>
  <c r="BU66" i="3"/>
  <c r="BV66" i="3"/>
  <c r="BW66" i="3"/>
  <c r="BX66" i="3"/>
  <c r="BY66" i="3"/>
  <c r="BZ66" i="3"/>
  <c r="CA66" i="3"/>
  <c r="CB66" i="3"/>
  <c r="CC66" i="3"/>
  <c r="CD66" i="3"/>
  <c r="CE66" i="3"/>
  <c r="CF66" i="3"/>
  <c r="CG66" i="3"/>
  <c r="CH66" i="3"/>
  <c r="CI66" i="3"/>
  <c r="CJ66" i="3"/>
  <c r="CK66" i="3"/>
  <c r="CL66" i="3"/>
  <c r="CM66" i="3"/>
  <c r="CN66" i="3"/>
  <c r="CO66" i="3"/>
  <c r="CP66" i="3"/>
  <c r="CQ66" i="3"/>
  <c r="CR66" i="3"/>
  <c r="CS66" i="3"/>
  <c r="CT66" i="3"/>
  <c r="CU66" i="3"/>
  <c r="CV66" i="3"/>
  <c r="CW66" i="3"/>
  <c r="CX66" i="3"/>
  <c r="CY66" i="3"/>
  <c r="CZ66" i="3"/>
  <c r="DA66" i="3"/>
  <c r="DB66" i="3"/>
  <c r="DC66" i="3"/>
  <c r="DD66" i="3"/>
  <c r="DE66" i="3"/>
  <c r="DF66" i="3"/>
  <c r="A66" i="3"/>
  <c r="B50" i="3"/>
  <c r="C50" i="3"/>
  <c r="D50" i="3"/>
  <c r="E50" i="3"/>
  <c r="F50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AD50" i="3"/>
  <c r="AE50" i="3"/>
  <c r="AF50" i="3"/>
  <c r="AF67" i="3" s="1"/>
  <c r="AG50" i="3"/>
  <c r="AH50" i="3"/>
  <c r="AI50" i="3"/>
  <c r="AJ50" i="3"/>
  <c r="AJ67" i="3" s="1"/>
  <c r="AK50" i="3"/>
  <c r="AL50" i="3"/>
  <c r="AM50" i="3"/>
  <c r="AN50" i="3"/>
  <c r="AN67" i="3" s="1"/>
  <c r="AO50" i="3"/>
  <c r="AP50" i="3"/>
  <c r="AQ50" i="3"/>
  <c r="AR50" i="3"/>
  <c r="AR67" i="3" s="1"/>
  <c r="AS50" i="3"/>
  <c r="AT50" i="3"/>
  <c r="AU50" i="3"/>
  <c r="AV50" i="3"/>
  <c r="AV67" i="3" s="1"/>
  <c r="AW50" i="3"/>
  <c r="AX50" i="3"/>
  <c r="AY50" i="3"/>
  <c r="AZ50" i="3"/>
  <c r="AZ67" i="3" s="1"/>
  <c r="BA50" i="3"/>
  <c r="BB50" i="3"/>
  <c r="BC50" i="3"/>
  <c r="BD50" i="3"/>
  <c r="BD67" i="3" s="1"/>
  <c r="BE50" i="3"/>
  <c r="BF50" i="3"/>
  <c r="BG50" i="3"/>
  <c r="BH50" i="3"/>
  <c r="BH67" i="3" s="1"/>
  <c r="BI50" i="3"/>
  <c r="BJ50" i="3"/>
  <c r="BK50" i="3"/>
  <c r="BL50" i="3"/>
  <c r="BL67" i="3" s="1"/>
  <c r="BM50" i="3"/>
  <c r="BN50" i="3"/>
  <c r="BO50" i="3"/>
  <c r="BP50" i="3"/>
  <c r="BP67" i="3" s="1"/>
  <c r="BQ50" i="3"/>
  <c r="BR50" i="3"/>
  <c r="BS50" i="3"/>
  <c r="BT50" i="3"/>
  <c r="BT67" i="3" s="1"/>
  <c r="BU50" i="3"/>
  <c r="BV50" i="3"/>
  <c r="BW50" i="3"/>
  <c r="BX50" i="3"/>
  <c r="BX67" i="3" s="1"/>
  <c r="BY50" i="3"/>
  <c r="BZ50" i="3"/>
  <c r="CA50" i="3"/>
  <c r="CB50" i="3"/>
  <c r="CB67" i="3" s="1"/>
  <c r="CC50" i="3"/>
  <c r="CD50" i="3"/>
  <c r="CE50" i="3"/>
  <c r="CF50" i="3"/>
  <c r="CF67" i="3" s="1"/>
  <c r="CG50" i="3"/>
  <c r="CH50" i="3"/>
  <c r="CI50" i="3"/>
  <c r="CJ50" i="3"/>
  <c r="CJ67" i="3" s="1"/>
  <c r="CK50" i="3"/>
  <c r="CL50" i="3"/>
  <c r="CM50" i="3"/>
  <c r="CN50" i="3"/>
  <c r="CN67" i="3" s="1"/>
  <c r="CO50" i="3"/>
  <c r="CP50" i="3"/>
  <c r="CQ50" i="3"/>
  <c r="CR50" i="3"/>
  <c r="CR67" i="3" s="1"/>
  <c r="CS50" i="3"/>
  <c r="CT50" i="3"/>
  <c r="CU50" i="3"/>
  <c r="CV50" i="3"/>
  <c r="CV67" i="3" s="1"/>
  <c r="CW50" i="3"/>
  <c r="CX50" i="3"/>
  <c r="CY50" i="3"/>
  <c r="CZ50" i="3"/>
  <c r="CZ67" i="3" s="1"/>
  <c r="DA50" i="3"/>
  <c r="DB50" i="3"/>
  <c r="DC50" i="3"/>
  <c r="DD50" i="3"/>
  <c r="DD67" i="3" s="1"/>
  <c r="DE50" i="3"/>
  <c r="DF50" i="3"/>
  <c r="A50" i="3"/>
  <c r="DG53" i="3"/>
  <c r="DG54" i="3"/>
  <c r="DG55" i="3"/>
  <c r="DG56" i="3"/>
  <c r="DG57" i="3"/>
  <c r="DG58" i="3"/>
  <c r="DG59" i="3"/>
  <c r="DG60" i="3"/>
  <c r="DG61" i="3"/>
  <c r="DG62" i="3"/>
  <c r="DG63" i="3"/>
  <c r="DG64" i="3"/>
  <c r="DG65" i="3"/>
  <c r="DG52" i="3"/>
  <c r="DG2" i="3"/>
  <c r="DI2" i="3" s="1"/>
  <c r="DG3" i="3"/>
  <c r="DI3" i="3" s="1"/>
  <c r="DG4" i="3"/>
  <c r="DI4" i="3" s="1"/>
  <c r="DG5" i="3"/>
  <c r="DI5" i="3" s="1"/>
  <c r="DG6" i="3"/>
  <c r="DI6" i="3" s="1"/>
  <c r="DG7" i="3"/>
  <c r="DI7" i="3" s="1"/>
  <c r="DG8" i="3"/>
  <c r="DI8" i="3" s="1"/>
  <c r="DG9" i="3"/>
  <c r="DI9" i="3" s="1"/>
  <c r="DG10" i="3"/>
  <c r="DI10" i="3" s="1"/>
  <c r="DG11" i="3"/>
  <c r="DI11" i="3" s="1"/>
  <c r="DG12" i="3"/>
  <c r="DI12" i="3" s="1"/>
  <c r="DG13" i="3"/>
  <c r="DI13" i="3" s="1"/>
  <c r="DG14" i="3"/>
  <c r="DI14" i="3" s="1"/>
  <c r="DG15" i="3"/>
  <c r="DI15" i="3" s="1"/>
  <c r="DG16" i="3"/>
  <c r="DI16" i="3" s="1"/>
  <c r="DG17" i="3"/>
  <c r="DI17" i="3" s="1"/>
  <c r="DG18" i="3"/>
  <c r="DI18" i="3" s="1"/>
  <c r="DG20" i="3"/>
  <c r="DI20" i="3" s="1"/>
  <c r="DG21" i="3"/>
  <c r="DI21" i="3" s="1"/>
  <c r="DG22" i="3"/>
  <c r="DI22" i="3" s="1"/>
  <c r="DG23" i="3"/>
  <c r="DI23" i="3" s="1"/>
  <c r="DG24" i="3"/>
  <c r="DI24" i="3" s="1"/>
  <c r="DG25" i="3"/>
  <c r="DI25" i="3" s="1"/>
  <c r="DG26" i="3"/>
  <c r="DI26" i="3" s="1"/>
  <c r="DG27" i="3"/>
  <c r="DI27" i="3" s="1"/>
  <c r="DG28" i="3"/>
  <c r="DI28" i="3" s="1"/>
  <c r="DG29" i="3"/>
  <c r="DI29" i="3" s="1"/>
  <c r="DG30" i="3"/>
  <c r="DI30" i="3" s="1"/>
  <c r="DG31" i="3"/>
  <c r="DI31" i="3" s="1"/>
  <c r="DG32" i="3"/>
  <c r="DG33" i="3"/>
  <c r="DG34" i="3"/>
  <c r="DG35" i="3"/>
  <c r="DG36" i="3"/>
  <c r="DG37" i="3"/>
  <c r="DG38" i="3"/>
  <c r="DG39" i="3"/>
  <c r="DG40" i="3"/>
  <c r="DG41" i="3"/>
  <c r="DG42" i="3"/>
  <c r="DG43" i="3"/>
  <c r="DG44" i="3"/>
  <c r="DG45" i="3"/>
  <c r="DG46" i="3"/>
  <c r="DG47" i="3"/>
  <c r="DG48" i="3"/>
  <c r="DG49" i="3"/>
  <c r="C24" i="12"/>
  <c r="IX73" i="1" l="1"/>
  <c r="HZ73" i="1"/>
  <c r="HB73" i="1"/>
  <c r="GD73" i="1"/>
  <c r="FF73" i="1"/>
  <c r="EH73" i="1"/>
  <c r="DJ73" i="1"/>
  <c r="CX73" i="1"/>
  <c r="BZ73" i="1"/>
  <c r="BB73" i="1"/>
  <c r="AD73" i="1"/>
  <c r="F73" i="1"/>
  <c r="JH73" i="1"/>
  <c r="JD73" i="1"/>
  <c r="IZ73" i="1"/>
  <c r="IV73" i="1"/>
  <c r="IR73" i="1"/>
  <c r="IN73" i="1"/>
  <c r="IJ73" i="1"/>
  <c r="IF73" i="1"/>
  <c r="IB73" i="1"/>
  <c r="HX73" i="1"/>
  <c r="HT73" i="1"/>
  <c r="HP73" i="1"/>
  <c r="HL73" i="1"/>
  <c r="HH73" i="1"/>
  <c r="HD73" i="1"/>
  <c r="GZ73" i="1"/>
  <c r="GV73" i="1"/>
  <c r="GR73" i="1"/>
  <c r="GN73" i="1"/>
  <c r="GJ73" i="1"/>
  <c r="GF73" i="1"/>
  <c r="GB73" i="1"/>
  <c r="FX73" i="1"/>
  <c r="FT73" i="1"/>
  <c r="FP73" i="1"/>
  <c r="FL73" i="1"/>
  <c r="FH73" i="1"/>
  <c r="FD73" i="1"/>
  <c r="EZ73" i="1"/>
  <c r="EV73" i="1"/>
  <c r="ER73" i="1"/>
  <c r="EN73" i="1"/>
  <c r="EJ73" i="1"/>
  <c r="EF73" i="1"/>
  <c r="EB73" i="1"/>
  <c r="DX73" i="1"/>
  <c r="DT73" i="1"/>
  <c r="DP73" i="1"/>
  <c r="DL73" i="1"/>
  <c r="DH73" i="1"/>
  <c r="DD73" i="1"/>
  <c r="CZ73" i="1"/>
  <c r="CV73" i="1"/>
  <c r="CR73" i="1"/>
  <c r="CN73" i="1"/>
  <c r="CJ73" i="1"/>
  <c r="CF73" i="1"/>
  <c r="CB73" i="1"/>
  <c r="BX73" i="1"/>
  <c r="BT73" i="1"/>
  <c r="BP73" i="1"/>
  <c r="BL73" i="1"/>
  <c r="BH73" i="1"/>
  <c r="BD73" i="1"/>
  <c r="AZ73" i="1"/>
  <c r="AV73" i="1"/>
  <c r="AR73" i="1"/>
  <c r="AN73" i="1"/>
  <c r="AJ73" i="1"/>
  <c r="AF73" i="1"/>
  <c r="AB73" i="1"/>
  <c r="X73" i="1"/>
  <c r="T73" i="1"/>
  <c r="P73" i="1"/>
  <c r="L73" i="1"/>
  <c r="H73" i="1"/>
  <c r="D73" i="1"/>
  <c r="IL73" i="1"/>
  <c r="HN73" i="1"/>
  <c r="GP73" i="1"/>
  <c r="FR73" i="1"/>
  <c r="ET73" i="1"/>
  <c r="BN73" i="1"/>
  <c r="AP73" i="1"/>
  <c r="R73" i="1"/>
  <c r="JG73" i="1"/>
  <c r="JC73" i="1"/>
  <c r="IY73" i="1"/>
  <c r="IU73" i="1"/>
  <c r="IQ73" i="1"/>
  <c r="IM73" i="1"/>
  <c r="II73" i="1"/>
  <c r="IE73" i="1"/>
  <c r="IA73" i="1"/>
  <c r="HW73" i="1"/>
  <c r="HS73" i="1"/>
  <c r="HO73" i="1"/>
  <c r="HK73" i="1"/>
  <c r="HG73" i="1"/>
  <c r="HC73" i="1"/>
  <c r="GY73" i="1"/>
  <c r="GU73" i="1"/>
  <c r="GQ73" i="1"/>
  <c r="GM73" i="1"/>
  <c r="GI73" i="1"/>
  <c r="GE73" i="1"/>
  <c r="GA73" i="1"/>
  <c r="FW73" i="1"/>
  <c r="FS73" i="1"/>
  <c r="FO73" i="1"/>
  <c r="FK73" i="1"/>
  <c r="FG73" i="1"/>
  <c r="FC73" i="1"/>
  <c r="EY73" i="1"/>
  <c r="EU73" i="1"/>
  <c r="EQ73" i="1"/>
  <c r="EM73" i="1"/>
  <c r="EI73" i="1"/>
  <c r="EE73" i="1"/>
  <c r="EA73" i="1"/>
  <c r="DW73" i="1"/>
  <c r="DS73" i="1"/>
  <c r="DO73" i="1"/>
  <c r="DK73" i="1"/>
  <c r="DG73" i="1"/>
  <c r="DC73" i="1"/>
  <c r="CY73" i="1"/>
  <c r="CU73" i="1"/>
  <c r="CQ73" i="1"/>
  <c r="CM73" i="1"/>
  <c r="CI73" i="1"/>
  <c r="CE73" i="1"/>
  <c r="CA73" i="1"/>
  <c r="BW73" i="1"/>
  <c r="BS73" i="1"/>
  <c r="BO73" i="1"/>
  <c r="BK73" i="1"/>
  <c r="BG73" i="1"/>
  <c r="BC73" i="1"/>
  <c r="AY73" i="1"/>
  <c r="AU73" i="1"/>
  <c r="AQ73" i="1"/>
  <c r="AM73" i="1"/>
  <c r="AI73" i="1"/>
  <c r="AE73" i="1"/>
  <c r="AA73" i="1"/>
  <c r="W73" i="1"/>
  <c r="S73" i="1"/>
  <c r="O73" i="1"/>
  <c r="K73" i="1"/>
  <c r="G73" i="1"/>
  <c r="C73" i="1"/>
  <c r="JF73" i="1"/>
  <c r="JB73" i="1"/>
  <c r="IT73" i="1"/>
  <c r="IP73" i="1"/>
  <c r="IH73" i="1"/>
  <c r="ID73" i="1"/>
  <c r="HV73" i="1"/>
  <c r="HR73" i="1"/>
  <c r="HJ73" i="1"/>
  <c r="HF73" i="1"/>
  <c r="GX73" i="1"/>
  <c r="GT73" i="1"/>
  <c r="GL73" i="1"/>
  <c r="GH73" i="1"/>
  <c r="FZ73" i="1"/>
  <c r="FV73" i="1"/>
  <c r="FN73" i="1"/>
  <c r="FJ73" i="1"/>
  <c r="FB73" i="1"/>
  <c r="EX73" i="1"/>
  <c r="EP73" i="1"/>
  <c r="EL73" i="1"/>
  <c r="ED73" i="1"/>
  <c r="DZ73" i="1"/>
  <c r="DV73" i="1"/>
  <c r="DR73" i="1"/>
  <c r="DN73" i="1"/>
  <c r="DF73" i="1"/>
  <c r="DB73" i="1"/>
  <c r="CT73" i="1"/>
  <c r="CP73" i="1"/>
  <c r="CL73" i="1"/>
  <c r="CH73" i="1"/>
  <c r="CD73" i="1"/>
  <c r="BV73" i="1"/>
  <c r="BR73" i="1"/>
  <c r="BJ73" i="1"/>
  <c r="BF73" i="1"/>
  <c r="AX73" i="1"/>
  <c r="AT73" i="1"/>
  <c r="AL73" i="1"/>
  <c r="AH73" i="1"/>
  <c r="Z73" i="1"/>
  <c r="V73" i="1"/>
  <c r="N73" i="1"/>
  <c r="J73" i="1"/>
  <c r="B73" i="1"/>
  <c r="JI56" i="1"/>
  <c r="AB67" i="3"/>
  <c r="X67" i="3"/>
  <c r="T67" i="3"/>
  <c r="P67" i="3"/>
  <c r="L67" i="3"/>
  <c r="H67" i="3"/>
  <c r="D67" i="3"/>
  <c r="A67" i="3"/>
  <c r="DC67" i="3"/>
  <c r="CU67" i="3"/>
  <c r="CQ67" i="3"/>
  <c r="CM67" i="3"/>
  <c r="CI67" i="3"/>
  <c r="CE67" i="3"/>
  <c r="CA67" i="3"/>
  <c r="BW67" i="3"/>
  <c r="BS67" i="3"/>
  <c r="BO67" i="3"/>
  <c r="BK67" i="3"/>
  <c r="BG67" i="3"/>
  <c r="BC67" i="3"/>
  <c r="AY67" i="3"/>
  <c r="AU67" i="3"/>
  <c r="AQ67" i="3"/>
  <c r="AM67" i="3"/>
  <c r="AI67" i="3"/>
  <c r="AE67" i="3"/>
  <c r="AA67" i="3"/>
  <c r="W67" i="3"/>
  <c r="S67" i="3"/>
  <c r="O67" i="3"/>
  <c r="K67" i="3"/>
  <c r="G67" i="3"/>
  <c r="C67" i="3"/>
  <c r="CG67" i="3"/>
  <c r="CY67" i="3"/>
  <c r="CL67" i="3"/>
  <c r="BZ67" i="3"/>
  <c r="BN67" i="3"/>
  <c r="BB67" i="3"/>
  <c r="AP67" i="3"/>
  <c r="AD67" i="3"/>
  <c r="R67" i="3"/>
  <c r="F67" i="3"/>
  <c r="DE67" i="3"/>
  <c r="DA67" i="3"/>
  <c r="CW67" i="3"/>
  <c r="CS67" i="3"/>
  <c r="CO67" i="3"/>
  <c r="CK67" i="3"/>
  <c r="CC67" i="3"/>
  <c r="BY67" i="3"/>
  <c r="BU67" i="3"/>
  <c r="BQ67" i="3"/>
  <c r="BM67" i="3"/>
  <c r="BI67" i="3"/>
  <c r="BE67" i="3"/>
  <c r="BA67" i="3"/>
  <c r="AW67" i="3"/>
  <c r="AS67" i="3"/>
  <c r="AO67" i="3"/>
  <c r="AK67" i="3"/>
  <c r="AG67" i="3"/>
  <c r="AC67" i="3"/>
  <c r="Y67" i="3"/>
  <c r="U67" i="3"/>
  <c r="Q67" i="3"/>
  <c r="M67" i="3"/>
  <c r="I67" i="3"/>
  <c r="E67" i="3"/>
  <c r="DF67" i="3"/>
  <c r="K209" i="2" s="1"/>
  <c r="G329" i="4" s="1"/>
  <c r="DB67" i="3"/>
  <c r="CX67" i="3"/>
  <c r="CT67" i="3"/>
  <c r="CP67" i="3"/>
  <c r="CH67" i="3"/>
  <c r="CD67" i="3"/>
  <c r="BV67" i="3"/>
  <c r="BR67" i="3"/>
  <c r="BJ67" i="3"/>
  <c r="BF67" i="3"/>
  <c r="AX67" i="3"/>
  <c r="AT67" i="3"/>
  <c r="AL67" i="3"/>
  <c r="AH67" i="3"/>
  <c r="Z67" i="3"/>
  <c r="V67" i="3"/>
  <c r="N67" i="3"/>
  <c r="J67" i="3"/>
  <c r="B67" i="3"/>
  <c r="A2" i="6"/>
  <c r="A2" i="7"/>
  <c r="I450" i="4"/>
  <c r="G450" i="4"/>
  <c r="I447" i="4"/>
  <c r="G447" i="4"/>
  <c r="H452" i="4"/>
  <c r="J452" i="4" s="1"/>
  <c r="H449" i="4"/>
  <c r="J449" i="4" s="1"/>
  <c r="H329" i="4"/>
  <c r="A2" i="8" l="1"/>
  <c r="J329" i="4"/>
  <c r="I309" i="4"/>
  <c r="K179" i="2"/>
  <c r="J178" i="2" s="1"/>
  <c r="H147" i="4"/>
  <c r="H146" i="4" s="1"/>
  <c r="I146" i="4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2" i="3"/>
  <c r="D15" i="12" s="1"/>
  <c r="G35" i="4"/>
  <c r="I41" i="4"/>
  <c r="DL50" i="3"/>
  <c r="D14" i="12" s="1"/>
  <c r="JO2" i="1"/>
  <c r="JO56" i="1" s="1"/>
  <c r="JL56" i="1"/>
  <c r="JM56" i="1"/>
  <c r="JN56" i="1"/>
  <c r="JP56" i="1"/>
  <c r="JK56" i="1"/>
  <c r="H24" i="12"/>
  <c r="G25" i="12"/>
  <c r="D23" i="12"/>
  <c r="C6" i="12"/>
  <c r="D16" i="12"/>
  <c r="DJ50" i="3"/>
  <c r="DK50" i="3"/>
  <c r="H14" i="12" s="1"/>
  <c r="DN50" i="3"/>
  <c r="H16" i="12" s="1"/>
  <c r="DI50" i="3"/>
  <c r="H12" i="12"/>
  <c r="F12" i="11"/>
  <c r="C9" i="12"/>
  <c r="B8" i="12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50" i="3" l="1"/>
  <c r="H92" i="4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H471" i="4" s="1"/>
  <c r="J471" i="4" s="1"/>
  <c r="H445" i="4"/>
  <c r="H444" i="4" s="1"/>
  <c r="DM50" i="3"/>
  <c r="K197" i="2"/>
  <c r="J196" i="2" s="1"/>
  <c r="K43" i="2"/>
  <c r="G115" i="4" s="1"/>
  <c r="G114" i="4" s="1"/>
  <c r="J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66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2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H91" i="4"/>
  <c r="J399" i="4"/>
  <c r="H398" i="4"/>
  <c r="J398" i="4" s="1"/>
  <c r="H372" i="4"/>
  <c r="H374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J499" i="4" l="1"/>
  <c r="J472" i="4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67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3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D20" i="6"/>
  <c r="G112" i="4"/>
  <c r="G111" i="4" s="1"/>
  <c r="J111" i="4" s="1"/>
  <c r="B33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12" i="4"/>
  <c r="J184" i="4"/>
  <c r="J72" i="4"/>
  <c r="J371" i="4"/>
  <c r="J319" i="4"/>
  <c r="G318" i="4"/>
  <c r="N15" i="4"/>
  <c r="N19" i="4"/>
  <c r="B14" i="6" l="1"/>
  <c r="B34" i="6"/>
  <c r="H10" i="2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<sst xmlns="http://schemas.openxmlformats.org/spreadsheetml/2006/main" count="1477" uniqueCount="783">
  <si>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</si>
  <si>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</si>
  <si>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</si>
  <si>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</si>
  <si>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</si>
  <si>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</si>
  <si>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</si>
  <si>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</si>
  <si>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</si>
  <si>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</si>
  <si>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</si>
  <si>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</si>
  <si>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</si>
  <si>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</si>
  <si>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</si>
  <si>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</si>
  <si>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</si>
  <si>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</si>
  <si>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</si>
  <si>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</si>
  <si>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</si>
  <si>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</si>
  <si>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</si>
  <si>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</si>
  <si>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</si>
  <si>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</si>
  <si>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</si>
  <si>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</si>
  <si>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</si>
  <si>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</si>
  <si>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</si>
  <si>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</si>
  <si>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</si>
  <si>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</si>
  <si>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</si>
  <si>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</si>
  <si>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</si>
  <si>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</si>
  <si>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</si>
  <si>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</si>
  <si>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</si>
  <si>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</si>
  <si>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</si>
  <si>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</si>
  <si>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</si>
  <si>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</si>
  <si>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</si>
  <si>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</si>
  <si>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</si>
  <si>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</si>
  <si>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</si>
  <si>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</si>
  <si>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</si>
  <si>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</si>
  <si>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</si>
  <si>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</si>
  <si>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</si>
  <si>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</si>
  <si>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</si>
  <si>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</si>
  <si>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</si>
  <si>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</si>
  <si>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</si>
  <si>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</si>
  <si>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</si>
  <si>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</si>
  <si>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</si>
  <si>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</si>
  <si>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</si>
  <si>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</si>
  <si>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</si>
  <si>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</si>
  <si>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</si>
  <si>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</si>
  <si>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</si>
  <si>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</si>
  <si>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</si>
  <si>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</si>
  <si>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</si>
  <si>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</si>
  <si>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</si>
  <si>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</si>
  <si>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</si>
  <si>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</si>
  <si>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</si>
  <si>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</si>
  <si>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</si>
  <si>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</si>
  <si>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</si>
  <si>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</si>
  <si>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</si>
  <si>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</si>
  <si>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</si>
  <si>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</si>
  <si>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</si>
  <si>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</si>
  <si>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</si>
  <si>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</si>
  <si>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</si>
  <si>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</si>
  <si>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</si>
  <si>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</si>
  <si>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</si>
  <si>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</si>
  <si>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</si>
  <si>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</si>
  <si>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</si>
  <si>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</si>
  <si>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</si>
  <si>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</si>
  <si>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</si>
  <si>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</si>
  <si>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</si>
  <si>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</si>
  <si>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</si>
  <si>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</si>
  <si>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</si>
  <si>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</si>
  <si>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</si>
  <si>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</si>
  <si>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</si>
  <si>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</si>
  <si>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</si>
  <si>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</si>
  <si>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</si>
  <si>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</si>
  <si>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</si>
  <si>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</si>
  <si>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</si>
  <si>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</si>
  <si>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</si>
  <si>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</si>
  <si>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</si>
  <si>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</si>
  <si>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</si>
  <si>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</si>
  <si>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</si>
  <si>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</si>
  <si>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</si>
  <si>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</si>
  <si>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</si>
  <si>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</si>
  <si>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</si>
  <si>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</si>
  <si>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</si>
  <si>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</si>
  <si>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</si>
  <si>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</si>
  <si>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</si>
  <si>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</si>
  <si>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</si>
  <si>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</si>
  <si>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</si>
  <si>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</si>
  <si>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</si>
  <si>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</si>
  <si>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</si>
  <si>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</si>
  <si>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</si>
  <si>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</si>
  <si>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</si>
  <si>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</si>
  <si>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</si>
  <si>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</si>
  <si>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</si>
  <si>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</si>
  <si>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</si>
  <si>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</si>
  <si>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</si>
  <si>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</si>
  <si>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</si>
  <si>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</si>
  <si>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</si>
  <si>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</si>
  <si>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</si>
  <si>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</si>
  <si>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</si>
  <si>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</si>
  <si>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</si>
  <si>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</si>
  <si>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</si>
  <si>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</si>
  <si>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</si>
  <si>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</si>
  <si>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</si>
  <si>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</si>
  <si>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</si>
  <si>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</si>
  <si>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</si>
  <si>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</si>
  <si>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</si>
  <si>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</si>
  <si>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</si>
  <si>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</si>
  <si>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</si>
  <si>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</si>
  <si>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</si>
  <si>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</si>
  <si>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</si>
  <si>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</si>
  <si>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</si>
  <si>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</si>
  <si>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</si>
  <si>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</si>
  <si>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</si>
  <si>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</si>
  <si>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</si>
  <si>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</si>
  <si>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</si>
  <si>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</si>
  <si>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</si>
  <si>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</si>
  <si>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</si>
  <si>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</si>
  <si>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</si>
  <si>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</si>
  <si>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</si>
  <si>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</si>
  <si>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</si>
  <si>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</si>
  <si>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</si>
  <si>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</si>
  <si>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</si>
  <si>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</si>
  <si>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</si>
  <si>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</si>
  <si>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</si>
  <si>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</si>
  <si>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</si>
  <si>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</si>
  <si>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</si>
  <si>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</si>
  <si>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</si>
  <si>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</si>
  <si>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</si>
  <si>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</si>
  <si>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</si>
  <si>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</si>
  <si>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</si>
  <si>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</si>
  <si>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</si>
  <si>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</si>
  <si>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</si>
  <si>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</si>
  <si>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</si>
  <si>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</si>
  <si>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</si>
  <si>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</si>
  <si>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</si>
  <si>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</si>
  <si>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</si>
  <si>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</si>
  <si>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</si>
  <si>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</si>
  <si>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</si>
  <si>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</si>
  <si>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</si>
  <si>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</si>
  <si>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</si>
  <si>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</si>
  <si>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</si>
  <si>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</si>
  <si>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</si>
  <si>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</si>
  <si>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</si>
  <si>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</si>
  <si>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</si>
  <si>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</si>
  <si>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</si>
  <si>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</si>
  <si>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</si>
  <si>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</si>
  <si>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</si>
  <si>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</si>
  <si>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</si>
  <si>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</si>
  <si>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</si>
  <si>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</si>
  <si>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</si>
  <si>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</si>
  <si>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</si>
  <si>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</si>
  <si>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</si>
  <si>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</si>
  <si>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</si>
  <si>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</si>
  <si>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</si>
  <si>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</si>
  <si>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</si>
  <si>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</si>
  <si>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</si>
  <si>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</si>
  <si>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</si>
  <si>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</si>
  <si>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</si>
  <si>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</si>
  <si>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</si>
  <si>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</si>
  <si>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</si>
  <si>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</si>
  <si>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</si>
  <si>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</si>
  <si>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</si>
  <si>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</si>
  <si>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</si>
  <si>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</si>
  <si>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</si>
  <si>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</si>
  <si>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</si>
  <si>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</si>
  <si>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</si>
  <si>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</si>
  <si>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</si>
  <si>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</si>
  <si>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</si>
  <si>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</si>
  <si>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</si>
  <si>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</si>
  <si>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</si>
  <si>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</si>
  <si>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</si>
  <si>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</si>
  <si>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</si>
  <si>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</si>
  <si>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</si>
  <si>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</si>
  <si>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</si>
  <si>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</si>
  <si>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</si>
  <si>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</si>
  <si>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</si>
  <si>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</si>
  <si>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</si>
  <si>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</si>
  <si>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</si>
  <si>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</si>
  <si>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</si>
  <si>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</si>
  <si>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</si>
  <si>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</si>
  <si>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</si>
  <si>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</si>
  <si>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</si>
  <si>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</si>
  <si>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</si>
  <si>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</si>
  <si>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</si>
  <si>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</si>
  <si>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</si>
  <si>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</si>
  <si>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</si>
  <si>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</si>
  <si>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</si>
  <si>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</si>
  <si>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</si>
  <si>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</si>
  <si>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</si>
  <si>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</si>
  <si>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</si>
  <si>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</si>
  <si>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</si>
  <si>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</si>
  <si>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</si>
  <si>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</si>
  <si>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</si>
  <si>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</si>
  <si>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</si>
  <si>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</si>
  <si>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</si>
  <si>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</si>
  <si>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</si>
  <si>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</si>
  <si>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</si>
  <si>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</si>
  <si>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</si>
  <si>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</si>
  <si>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</si>
  <si>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</si>
  <si>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</si>
  <si>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</si>
  <si>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</si>
  <si>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</si>
  <si>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</si>
  <si>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</si>
  <si>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</si>
  <si>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</si>
  <si>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</si>
  <si>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</si>
  <si>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</si>
  <si>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</si>
  <si>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</si>
  <si>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</si>
  <si>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</si>
  <si>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</si>
  <si>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</si>
  <si>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</si>
  <si>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</si>
  <si>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</si>
  <si>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</si>
  <si>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</si>
  <si>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</si>
  <si>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</si>
  <si>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</si>
  <si>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</si>
  <si>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</si>
  <si>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</si>
  <si>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</si>
  <si>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</si>
  <si>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</si>
  <si>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</si>
  <si>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</si>
  <si>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</si>
  <si>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</si>
  <si>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</si>
  <si>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</si>
  <si>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</si>
  <si>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</si>
  <si>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</si>
  <si>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</si>
  <si>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</si>
  <si>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</si>
  <si>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</si>
  <si>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</si>
  <si>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</si>
  <si>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</si>
  <si>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</si>
  <si>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</si>
  <si>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</si>
  <si>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</si>
  <si>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</si>
  <si>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</si>
  <si>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</si>
  <si>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</si>
  <si>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</si>
  <si>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</si>
  <si>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</si>
  <si>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</si>
  <si>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</si>
  <si>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</si>
  <si>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</si>
  <si>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</si>
  <si>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Nota: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</si>
  <si>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</si>
  <si>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</si>
  <si>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</si>
  <si>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</si>
  <si>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</si>
  <si>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</si>
  <si>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</si>
  <si>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</si>
  <si>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</si>
  <si>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</si>
  <si>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</si>
  <si>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</si>
  <si>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</si>
  <si>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</si>
  <si>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</si>
  <si>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</si>
  <si>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</si>
  <si>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</si>
  <si>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</si>
  <si>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</si>
  <si>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</si>
  <si>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</si>
  <si>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</si>
  <si>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</si>
  <si>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</si>
  <si>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</si>
  <si>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</si>
  <si>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</si>
  <si>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</si>
  <si>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ESTAMOS ENVIANDO LA CANTIDAD DE (3) COPIAS DE TRANSF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</si>
  <si>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</si>
  <si>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</si>
  <si>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</si>
  <si>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</si>
  <si>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</si>
  <si>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</si>
  <si>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</si>
  <si>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</si>
  <si>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</si>
  <si>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</si>
  <si>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</si>
  <si>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</si>
  <si>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</si>
  <si>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</si>
  <si>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</si>
  <si>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</si>
  <si>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</si>
  <si>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</si>
  <si>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</si>
  <si>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</si>
  <si>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</si>
  <si>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</si>
  <si>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</si>
  <si>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</si>
  <si>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</si>
  <si>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</si>
  <si>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</si>
  <si>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</si>
  <si>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</si>
  <si>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</si>
  <si>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</si>
  <si>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</si>
  <si>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</si>
  <si>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</si>
  <si>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</si>
  <si>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</si>
  <si>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</si>
  <si>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</si>
  <si>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</si>
  <si>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</si>
  <si>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</si>
  <si>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</si>
  <si>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</si>
  <si>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</si>
  <si>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</si>
  <si>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</si>
  <si>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</si>
  <si>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</si>
  <si>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</si>
  <si>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</si>
  <si>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</si>
  <si>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</si>
  <si>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</si>
  <si>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</si>
  <si>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</si>
  <si>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</si>
  <si>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</si>
  <si>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</si>
  <si>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</si>
  <si>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</si>
  <si>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</si>
  <si>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</si>
  <si>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</si>
  <si>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</si>
  <si>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</si>
  <si>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</si>
  <si>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</si>
  <si>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</si>
  <si>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</si>
  <si>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</si>
  <si>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</si>
  <si>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</si>
  <si>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</si>
  <si>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</si>
  <si>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</si>
  <si>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</si>
  <si>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</si>
  <si>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</si>
  <si>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</si>
  <si>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</si>
  <si>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</si>
  <si>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</si>
  <si>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</si>
  <si>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</si>
  <si>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</si>
  <si>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</si>
  <si>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</si>
  <si>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</si>
  <si>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</si>
  <si>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</si>
  <si>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</si>
  <si>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</si>
  <si>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</si>
  <si>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</si>
  <si>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</si>
  <si>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</si>
  <si>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</si>
  <si>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</si>
  <si>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</si>
  <si>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</si>
  <si>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</si>
  <si>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</si>
  <si>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</si>
  <si>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</si>
  <si>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</si>
  <si>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</si>
  <si>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</si>
  <si>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</si>
  <si>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</si>
  <si>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</si>
  <si>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</si>
  <si>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</si>
  <si>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</si>
  <si>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</si>
  <si>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</si>
  <si>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</si>
  <si>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</si>
  <si>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</si>
  <si>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</si>
  <si>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</si>
  <si>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</si>
  <si>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</si>
  <si>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</si>
  <si>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</si>
  <si>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</si>
  <si>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</si>
  <si>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</si>
  <si>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</si>
  <si>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</si>
  <si>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</si>
  <si>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</si>
  <si>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</si>
  <si>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</si>
  <si>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</si>
  <si>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</si>
  <si>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Dinorah Cuevas</t>
  </si>
  <si>
    <r>
      <t xml:space="preserve">Año :    </t>
    </r>
    <r>
      <rPr>
        <b/>
        <sz val="12"/>
        <rFont val="Arial Black"/>
        <family val="2"/>
      </rPr>
      <t xml:space="preserve">2025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</si>
  <si>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NOTAS DEL AVISO DE DEBITO VINCULADO AL GASTO</t>
  </si>
  <si>
    <t>Viaticos</t>
  </si>
  <si>
    <t>viaticos</t>
  </si>
  <si>
    <t>Banco de Reservas</t>
  </si>
  <si>
    <t>Lic. Claribel Alt. Cruz Corcino</t>
  </si>
  <si>
    <t xml:space="preserve">     APROBADO POR. Yenny M. Garcia</t>
  </si>
  <si>
    <t>Administradora</t>
  </si>
  <si>
    <t>Enc. De Contabilidad</t>
  </si>
  <si>
    <t xml:space="preserve">                                                          PREPARADO POR: Claribel Cruz C.</t>
  </si>
  <si>
    <t>Lic. Yenny Massiel Garcia</t>
  </si>
  <si>
    <t>Dr. Jose H. Ramos Morel</t>
  </si>
  <si>
    <t>Hospital Municipal Fantino</t>
  </si>
  <si>
    <t>Bernardo Reynoso</t>
  </si>
  <si>
    <t>Valentina Peña</t>
  </si>
  <si>
    <t>Yenny Massiel Garcia</t>
  </si>
  <si>
    <t>CLARO</t>
  </si>
  <si>
    <t>JHONNY VASQUEZ</t>
  </si>
  <si>
    <t>INAPA</t>
  </si>
  <si>
    <t>GABRIEL PEÑA</t>
  </si>
  <si>
    <t>Viveres</t>
  </si>
  <si>
    <t>08700128294</t>
  </si>
  <si>
    <t>00201152352</t>
  </si>
  <si>
    <t>08700034336</t>
  </si>
  <si>
    <t>08700000709</t>
  </si>
  <si>
    <t>08700125969</t>
  </si>
  <si>
    <t>08700200390</t>
  </si>
  <si>
    <t>04900189053</t>
  </si>
  <si>
    <t>08700183554</t>
  </si>
  <si>
    <t>08700085296</t>
  </si>
  <si>
    <t>04900722721</t>
  </si>
  <si>
    <t>08700121547</t>
  </si>
  <si>
    <t>08700089116</t>
  </si>
  <si>
    <t>40238176941</t>
  </si>
  <si>
    <t>40222049609</t>
  </si>
  <si>
    <t>08700082327</t>
  </si>
  <si>
    <t>08700170965</t>
  </si>
  <si>
    <t>08700183687</t>
  </si>
  <si>
    <t>08700031985</t>
  </si>
  <si>
    <t>40220317255</t>
  </si>
  <si>
    <t>08700196150</t>
  </si>
  <si>
    <t>40222598514</t>
  </si>
  <si>
    <t>08700222121</t>
  </si>
  <si>
    <t>04900824667</t>
  </si>
  <si>
    <t>101001577</t>
  </si>
  <si>
    <t>08700204806</t>
  </si>
  <si>
    <t>133305291</t>
  </si>
  <si>
    <t>401007452</t>
  </si>
  <si>
    <t>JEAN CARLOS BASULTO</t>
  </si>
  <si>
    <t>IDEMESA</t>
  </si>
  <si>
    <t>TOMAS RAMONN BOTTIER</t>
  </si>
  <si>
    <t>JOSE Heriberto Ramos</t>
  </si>
  <si>
    <t>Danny Marte Alegria</t>
  </si>
  <si>
    <t>Maria Ant. Castillo Rosa</t>
  </si>
  <si>
    <t>Miguelanjer Reynoso</t>
  </si>
  <si>
    <t>Yohanna Alt. Luis O</t>
  </si>
  <si>
    <t>Paulita Sanchez V.</t>
  </si>
  <si>
    <t>Anyelina Alt. Castillo</t>
  </si>
  <si>
    <t>Ana Rosa de Leon</t>
  </si>
  <si>
    <t>Yanilda E. Lara</t>
  </si>
  <si>
    <t>Nelson Vasquez Maria</t>
  </si>
  <si>
    <t>Maximo Rosa</t>
  </si>
  <si>
    <t>Leonela Acosta</t>
  </si>
  <si>
    <t>Antonia Hernandez</t>
  </si>
  <si>
    <t>Fidelia Disla</t>
  </si>
  <si>
    <t>Adanlly Joel De La Cruz</t>
  </si>
  <si>
    <t>colector de impuestos internos</t>
  </si>
  <si>
    <t>Compra de Medicamentos</t>
  </si>
  <si>
    <t>servicios de telefonos</t>
  </si>
  <si>
    <t>Repracion de unidad de odontologia</t>
  </si>
  <si>
    <t>Compra de Medicamentos y material gastable</t>
  </si>
  <si>
    <t>B1500003506</t>
  </si>
  <si>
    <t>B1100000474</t>
  </si>
  <si>
    <t xml:space="preserve">E450000087272 </t>
  </si>
  <si>
    <t>Inapa</t>
  </si>
  <si>
    <t>E450000004249</t>
  </si>
  <si>
    <t>B1500001603</t>
  </si>
  <si>
    <t>B1100000477</t>
  </si>
  <si>
    <t>josefina Peña</t>
  </si>
  <si>
    <t>08700083051</t>
  </si>
  <si>
    <t>carmen Vazquez</t>
  </si>
  <si>
    <t>08700056016</t>
  </si>
  <si>
    <t>Comision Bancaria al 15/08/2025</t>
  </si>
  <si>
    <t>Oliver Vasquez Castillo</t>
  </si>
  <si>
    <t>Estacion De Servicios Estanislao Ramos</t>
  </si>
  <si>
    <t>Jesus Alberto Cruz Nuñez</t>
  </si>
  <si>
    <t>staling Nicolas Saldaña Sosa</t>
  </si>
  <si>
    <t>Soluciones Electricas y Electronicas Vargas Soluceev SRL</t>
  </si>
  <si>
    <t>Bionuclear SA</t>
  </si>
  <si>
    <t>FEC Biomedical SRL</t>
  </si>
  <si>
    <t>Bionova SRL</t>
  </si>
  <si>
    <t>Felipe Antonio Cruz Corcino</t>
  </si>
  <si>
    <t>productos Medicinales, SRL</t>
  </si>
  <si>
    <t>Grupo Farmaceutico CAR-M</t>
  </si>
  <si>
    <t>DIMEDOM, SRL</t>
  </si>
  <si>
    <t>Compañía Dominicana de Teléfonos</t>
  </si>
  <si>
    <t>Surtidora Waner, SRL</t>
  </si>
  <si>
    <t>Alquiler</t>
  </si>
  <si>
    <t>B1100000473</t>
  </si>
  <si>
    <t>reparacion de colchon</t>
  </si>
  <si>
    <t>B1100000475</t>
  </si>
  <si>
    <t>08700220539</t>
  </si>
  <si>
    <t>elaboracion de barnel y base</t>
  </si>
  <si>
    <t>B1100000476</t>
  </si>
  <si>
    <t>autoclave</t>
  </si>
  <si>
    <t>B1500000508</t>
  </si>
  <si>
    <t>Labplus</t>
  </si>
  <si>
    <t>E450000007280</t>
  </si>
  <si>
    <t>reparacion y mantenimiento</t>
  </si>
  <si>
    <t>B1500000405</t>
  </si>
  <si>
    <t>reactivos</t>
  </si>
  <si>
    <t>B1500017529</t>
  </si>
  <si>
    <t>Alimentos</t>
  </si>
  <si>
    <t>B1500000005</t>
  </si>
  <si>
    <t>Material gastable</t>
  </si>
  <si>
    <t>B1500001456 y 1463</t>
  </si>
  <si>
    <t>Medicamentos</t>
  </si>
  <si>
    <t>B1500000193</t>
  </si>
  <si>
    <t>Medicamentos y Material gastable</t>
  </si>
  <si>
    <t>E450000000193</t>
  </si>
  <si>
    <t>Papel camilla</t>
  </si>
  <si>
    <t>B1500000632</t>
  </si>
  <si>
    <t>telefono</t>
  </si>
  <si>
    <t>E450000077779</t>
  </si>
  <si>
    <t>B1500000404</t>
  </si>
  <si>
    <t>Pharmar gde SRL</t>
  </si>
  <si>
    <t>Papeleria Fantino SRL</t>
  </si>
  <si>
    <t>Serviamed Dominicana, SRL</t>
  </si>
  <si>
    <t>Aqua Biotech, SRL</t>
  </si>
  <si>
    <t>Portafolio DO, SRL</t>
  </si>
  <si>
    <t>Trigas Del Caribe</t>
  </si>
  <si>
    <t>Radlafe Group, SRL</t>
  </si>
  <si>
    <t>Inversiones Furo,EIRL</t>
  </si>
  <si>
    <t>Farach SA</t>
  </si>
  <si>
    <t>Davseb Solutions SRL</t>
  </si>
  <si>
    <t>Ramirez y Mogica</t>
  </si>
  <si>
    <t>Amparo Combustible SRL</t>
  </si>
  <si>
    <t>401007453</t>
  </si>
  <si>
    <t>Comision Bancaria al 31/08/2026</t>
  </si>
  <si>
    <t>AGOSTO 2025</t>
  </si>
  <si>
    <t>banco de Reservas</t>
  </si>
  <si>
    <t>colector de Impuestos Internos</t>
  </si>
  <si>
    <t>B1500000547</t>
  </si>
  <si>
    <t>B1500001706</t>
  </si>
  <si>
    <t>Equipos</t>
  </si>
  <si>
    <t xml:space="preserve"> B1500000038</t>
  </si>
  <si>
    <t>E450000007527,7598 Y 7690</t>
  </si>
  <si>
    <t>Reactivos yMaterial gastable</t>
  </si>
  <si>
    <t>B1500001506</t>
  </si>
  <si>
    <t>Materiales de Oficna</t>
  </si>
  <si>
    <t xml:space="preserve"> B1500000069</t>
  </si>
  <si>
    <t>E450000017622</t>
  </si>
  <si>
    <t xml:space="preserve"> B1500000188</t>
  </si>
  <si>
    <t>Materiales Quirurgicos</t>
  </si>
  <si>
    <t xml:space="preserve"> B1500000406 </t>
  </si>
  <si>
    <t xml:space="preserve"> suministro e instalacion de mantenedo</t>
  </si>
  <si>
    <t>E450000000151</t>
  </si>
  <si>
    <t>oxigeno</t>
  </si>
  <si>
    <t>E4500000009085</t>
  </si>
  <si>
    <t>B1500000007</t>
  </si>
  <si>
    <t>Veguetales y Carnes</t>
  </si>
  <si>
    <t xml:space="preserve"> E450000000169</t>
  </si>
  <si>
    <t>Electrodomesticos</t>
  </si>
  <si>
    <t>B1500000209</t>
  </si>
  <si>
    <t>Estudio de Suelo</t>
  </si>
  <si>
    <t>Retencion a Terceros</t>
  </si>
  <si>
    <t>Combustible</t>
  </si>
  <si>
    <t>B1500000588</t>
  </si>
  <si>
    <t>Comisiones bancarias al 31/08/2025</t>
  </si>
  <si>
    <t>Licda. ClaribelALT. Cruz C.</t>
  </si>
  <si>
    <t>Yenny Massiel García</t>
  </si>
  <si>
    <t>Dr. Jose Heriberto Ramos Morel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</si>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</sst>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2"/>
      <name val="Calibri Light"/>
      <family val="1"/>
      <scheme val="major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5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0" fontId="64" fillId="0" borderId="0" xfId="1" applyFont="1" applyAlignment="1">
      <alignment horizontal="left"/>
    </xf>
    <xf numFmtId="167" fontId="59" fillId="0" borderId="0" xfId="1" applyNumberFormat="1" applyFont="1" applyAlignment="1">
      <alignment horizontal="right"/>
    </xf>
    <xf numFmtId="1" fontId="65" fillId="0" borderId="0" xfId="1" applyNumberFormat="1" applyFont="1" applyAlignment="1">
      <alignment horizontal="center"/>
    </xf>
    <xf numFmtId="0" fontId="66" fillId="0" borderId="0" xfId="1" applyFont="1" applyAlignment="1">
      <alignment horizontal="left" wrapText="1"/>
    </xf>
    <xf numFmtId="166" fontId="67" fillId="0" borderId="0" xfId="1" applyNumberFormat="1" applyFont="1" applyAlignment="1">
      <alignment horizontal="center"/>
    </xf>
    <xf numFmtId="0" fontId="54" fillId="0" borderId="0" xfId="1" applyFont="1" applyAlignment="1">
      <alignment horizontal="left"/>
    </xf>
    <xf numFmtId="1" fontId="65" fillId="0" borderId="0" xfId="1" applyNumberFormat="1" applyFont="1" applyAlignment="1">
      <alignment horizontal="right" wrapText="1"/>
    </xf>
    <xf numFmtId="4" fontId="68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0" borderId="1" xfId="1" applyFont="1" applyBorder="1" applyAlignment="1">
      <alignment horizontal="center"/>
    </xf>
    <xf numFmtId="0" fontId="22" fillId="0" borderId="0" xfId="1" applyFont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1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2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4" fillId="0" borderId="0" xfId="1" applyNumberFormat="1" applyFont="1"/>
    <xf numFmtId="0" fontId="74" fillId="0" borderId="0" xfId="1" applyFont="1"/>
    <xf numFmtId="0" fontId="60" fillId="0" borderId="0" xfId="1" applyFont="1" applyAlignment="1">
      <alignment horizontal="left"/>
    </xf>
    <xf numFmtId="0" fontId="77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9" fillId="0" borderId="30" xfId="1" applyNumberFormat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8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0" fontId="0" fillId="0" borderId="10" xfId="0" applyBorder="1" applyAlignment="1">
      <alignment horizontal="center"/>
    </xf>
    <xf numFmtId="0" fontId="81" fillId="0" borderId="1" xfId="0" applyFont="1" applyBorder="1" applyAlignment="1">
      <alignment horizontal="center"/>
    </xf>
    <xf numFmtId="43" fontId="0" fillId="0" borderId="1" xfId="7" applyFont="1" applyBorder="1"/>
    <xf numFmtId="0" fontId="76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0" fontId="0" fillId="0" borderId="9" xfId="0" applyBorder="1"/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7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49" fontId="2" fillId="0" borderId="1" xfId="1" applyNumberFormat="1" applyFont="1" applyBorder="1" applyAlignment="1">
      <alignment horizontal="left"/>
    </xf>
    <xf numFmtId="0" fontId="83" fillId="0" borderId="9" xfId="0" applyFont="1" applyBorder="1"/>
    <xf numFmtId="0" fontId="84" fillId="0" borderId="1" xfId="0" applyFont="1" applyFill="1" applyBorder="1" applyAlignment="1">
      <alignment horizontal="center" vertical="center" wrapText="1"/>
    </xf>
    <xf numFmtId="43" fontId="0" fillId="0" borderId="0" xfId="7" applyFont="1"/>
    <xf numFmtId="166" fontId="61" fillId="0" borderId="0" xfId="1" applyNumberFormat="1" applyFont="1" applyAlignment="1"/>
    <xf numFmtId="0" fontId="0" fillId="0" borderId="27" xfId="0" applyFill="1" applyBorder="1"/>
    <xf numFmtId="0" fontId="0" fillId="0" borderId="1" xfId="0" applyBorder="1" applyAlignment="1">
      <alignment horizontal="left" vertical="center"/>
    </xf>
    <xf numFmtId="12" fontId="0" fillId="0" borderId="1" xfId="0" applyNumberFormat="1" applyFont="1" applyBorder="1" applyAlignment="1">
      <alignment horizontal="left" vertical="center"/>
    </xf>
    <xf numFmtId="4" fontId="0" fillId="0" borderId="0" xfId="0" applyNumberFormat="1"/>
    <xf numFmtId="0" fontId="0" fillId="0" borderId="1" xfId="0" applyFont="1" applyBorder="1" applyAlignment="1">
      <alignment horizontal="left"/>
    </xf>
    <xf numFmtId="0" fontId="85" fillId="0" borderId="1" xfId="1" applyFont="1" applyBorder="1" applyAlignment="1">
      <alignment horizontal="left"/>
    </xf>
    <xf numFmtId="0" fontId="84" fillId="0" borderId="1" xfId="0" applyFont="1" applyFill="1" applyBorder="1" applyAlignment="1">
      <alignment horizontal="left" vertical="center" wrapText="1"/>
    </xf>
    <xf numFmtId="0" fontId="2" fillId="6" borderId="0" xfId="1" applyFill="1"/>
    <xf numFmtId="1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164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17" fillId="0" borderId="0" xfId="1" applyFont="1" applyAlignment="1">
      <alignment horizontal="center"/>
    </xf>
    <xf numFmtId="0" fontId="75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80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0" xfId="1" applyFont="1" applyAlignment="1">
      <alignment horizontal="left"/>
    </xf>
    <xf numFmtId="0" fontId="51" fillId="0" borderId="31" xfId="1" applyFont="1" applyBorder="1" applyAlignment="1">
      <alignment horizontal="left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63" fillId="0" borderId="8" xfId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6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7" fillId="0" borderId="0" xfId="1" applyFont="1" applyAlignment="1">
      <alignment horizontal="center"/>
    </xf>
    <xf numFmtId="0" fontId="70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73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  <xf numFmtId="12" fontId="61" fillId="0" borderId="1" xfId="1" applyNumberFormat="1" applyFont="1" applyBorder="1" applyAlignment="1">
      <alignment horizontal="left"/>
    </xf>
    <xf numFmtId="0" fontId="61" fillId="0" borderId="1" xfId="1" applyNumberFormat="1" applyFont="1" applyBorder="1" applyAlignment="1">
      <alignment horizontal="left"/>
    </xf>
    <xf numFmtId="4" fontId="61" fillId="0" borderId="1" xfId="1" applyNumberFormat="1" applyFont="1" applyBorder="1" applyAlignment="1">
      <alignment horizontal="left"/>
    </xf>
    <xf numFmtId="4" fontId="61" fillId="4" borderId="1" xfId="1" applyNumberFormat="1" applyFont="1" applyFill="1" applyBorder="1" applyAlignment="1">
      <alignment horizontal="left"/>
    </xf>
    <xf numFmtId="0" fontId="74" fillId="5" borderId="1" xfId="1" applyFont="1" applyFill="1" applyBorder="1" applyAlignment="1">
      <alignment horizontal="center"/>
    </xf>
    <xf numFmtId="167" fontId="74" fillId="5" borderId="1" xfId="1" applyNumberFormat="1" applyFont="1" applyFill="1" applyBorder="1" applyAlignment="1">
      <alignment horizontal="center"/>
    </xf>
    <xf numFmtId="4" fontId="74" fillId="5" borderId="1" xfId="1" applyNumberFormat="1" applyFont="1" applyFill="1" applyBorder="1" applyAlignment="1">
      <alignment horizontal="center" wrapText="1"/>
    </xf>
    <xf numFmtId="4" fontId="74" fillId="5" borderId="1" xfId="1" applyNumberFormat="1" applyFont="1" applyFill="1" applyBorder="1" applyAlignment="1">
      <alignment horizontal="center"/>
    </xf>
    <xf numFmtId="4" fontId="74" fillId="5" borderId="1" xfId="6" applyNumberFormat="1" applyFont="1" applyFill="1" applyBorder="1" applyAlignment="1">
      <alignment horizontal="center" wrapText="1"/>
    </xf>
    <xf numFmtId="0" fontId="74" fillId="5" borderId="1" xfId="1" applyFont="1" applyFill="1" applyBorder="1" applyAlignment="1">
      <alignment horizontal="center" wrapText="1"/>
    </xf>
    <xf numFmtId="0" fontId="61" fillId="6" borderId="1" xfId="1" applyFont="1" applyFill="1" applyBorder="1" applyAlignment="1">
      <alignment horizontal="left"/>
    </xf>
    <xf numFmtId="14" fontId="61" fillId="6" borderId="1" xfId="1" applyNumberFormat="1" applyFont="1" applyFill="1" applyBorder="1" applyAlignment="1">
      <alignment horizontal="left"/>
    </xf>
    <xf numFmtId="4" fontId="61" fillId="6" borderId="1" xfId="1" applyNumberFormat="1" applyFont="1" applyFill="1" applyBorder="1" applyAlignment="1">
      <alignment horizontal="left" wrapText="1"/>
    </xf>
    <xf numFmtId="4" fontId="61" fillId="6" borderId="1" xfId="1" applyNumberFormat="1" applyFont="1" applyFill="1" applyBorder="1" applyAlignment="1">
      <alignment horizontal="left"/>
    </xf>
    <xf numFmtId="3" fontId="61" fillId="6" borderId="1" xfId="6" applyNumberFormat="1" applyFont="1" applyFill="1" applyBorder="1" applyAlignment="1">
      <alignment horizontal="left" wrapText="1"/>
    </xf>
    <xf numFmtId="0" fontId="61" fillId="6" borderId="1" xfId="1" applyFont="1" applyFill="1" applyBorder="1" applyAlignment="1">
      <alignment horizontal="left" wrapText="1"/>
    </xf>
    <xf numFmtId="49" fontId="61" fillId="6" borderId="1" xfId="1" applyNumberFormat="1" applyFont="1" applyFill="1" applyBorder="1" applyAlignment="1">
      <alignment horizontal="left"/>
    </xf>
    <xf numFmtId="0" fontId="61" fillId="6" borderId="1" xfId="1" applyNumberFormat="1" applyFont="1" applyFill="1" applyBorder="1" applyAlignment="1">
      <alignment horizontal="left"/>
    </xf>
    <xf numFmtId="0" fontId="86" fillId="0" borderId="1" xfId="0" applyFont="1" applyBorder="1" applyAlignment="1">
      <alignment horizontal="left"/>
    </xf>
    <xf numFmtId="0" fontId="86" fillId="0" borderId="1" xfId="0" applyFont="1" applyBorder="1" applyAlignment="1">
      <alignment horizontal="left" vertical="center"/>
    </xf>
    <xf numFmtId="14" fontId="61" fillId="0" borderId="1" xfId="1" applyNumberFormat="1" applyFont="1" applyBorder="1" applyAlignment="1">
      <alignment horizontal="left"/>
    </xf>
    <xf numFmtId="4" fontId="61" fillId="4" borderId="1" xfId="2" applyNumberFormat="1" applyFont="1" applyFill="1" applyBorder="1" applyAlignment="1">
      <alignment horizontal="left"/>
    </xf>
    <xf numFmtId="0" fontId="61" fillId="0" borderId="1" xfId="1" applyFont="1" applyBorder="1" applyAlignment="1">
      <alignment horizontal="left"/>
    </xf>
    <xf numFmtId="3" fontId="61" fillId="0" borderId="1" xfId="1" applyNumberFormat="1" applyFont="1" applyBorder="1" applyAlignment="1">
      <alignment horizontal="left"/>
    </xf>
    <xf numFmtId="0" fontId="61" fillId="0" borderId="1" xfId="1" applyFont="1" applyBorder="1" applyAlignment="1">
      <alignment horizontal="left" wrapText="1"/>
    </xf>
    <xf numFmtId="0" fontId="86" fillId="0" borderId="1" xfId="0" applyFont="1" applyBorder="1" applyAlignment="1">
      <alignment horizontal="left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zoomScaleNormal="100" workbookViewId="0">
      <selection activeCell="A5" sqref="A5:M5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10"/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77"/>
    </row>
    <row r="2" spans="1:15" ht="14.25" customHeight="1" x14ac:dyDescent="0.5">
      <c r="A2" s="323"/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77"/>
    </row>
    <row r="3" spans="1:15" ht="18.75" customHeight="1" x14ac:dyDescent="0.5">
      <c r="A3" s="326" t="s">
        <v>171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77"/>
    </row>
    <row r="4" spans="1:15" ht="13.5" customHeight="1" x14ac:dyDescent="0.25">
      <c r="A4" s="345" t="s">
        <v>601</v>
      </c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</row>
    <row r="5" spans="1:15" ht="13.5" customHeight="1" x14ac:dyDescent="0.25">
      <c r="A5" s="346" t="s">
        <v>170</v>
      </c>
      <c r="B5" s="346"/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169</v>
      </c>
      <c r="B7" s="74"/>
      <c r="C7" s="74"/>
      <c r="D7" s="74"/>
      <c r="E7" s="74"/>
      <c r="F7" s="327" t="s">
        <v>620</v>
      </c>
      <c r="G7" s="328"/>
      <c r="H7" s="24" t="s">
        <v>168</v>
      </c>
      <c r="I7" s="70"/>
      <c r="J7" s="70"/>
      <c r="K7" s="70"/>
      <c r="L7" s="70"/>
      <c r="M7" s="72"/>
    </row>
    <row r="8" spans="1:15" ht="19.5" customHeight="1" x14ac:dyDescent="0.25">
      <c r="A8" s="347" t="s">
        <v>167</v>
      </c>
      <c r="B8" s="347"/>
      <c r="C8" s="347"/>
      <c r="D8" s="347"/>
      <c r="E8" s="347"/>
      <c r="F8" s="347"/>
      <c r="G8" s="24" t="s">
        <v>166</v>
      </c>
      <c r="H8" s="329"/>
      <c r="I8" s="329"/>
      <c r="J8" s="329"/>
      <c r="K8" s="329"/>
      <c r="L8" s="329"/>
      <c r="M8" s="72"/>
    </row>
    <row r="9" spans="1:15" ht="18.75" customHeight="1" x14ac:dyDescent="0.4">
      <c r="A9" s="19" t="s">
        <v>165</v>
      </c>
      <c r="B9" s="19"/>
      <c r="C9" s="24"/>
      <c r="D9" s="329">
        <v>7</v>
      </c>
      <c r="E9" s="329"/>
      <c r="F9" s="313"/>
      <c r="G9" s="312" t="s">
        <v>608</v>
      </c>
      <c r="H9" s="329"/>
      <c r="I9" s="329"/>
      <c r="J9" s="329"/>
      <c r="K9" s="329"/>
      <c r="L9" s="329"/>
      <c r="M9" s="313"/>
    </row>
    <row r="10" spans="1:15" ht="13.5" customHeight="1" x14ac:dyDescent="0.25">
      <c r="A10" s="19" t="s">
        <v>164</v>
      </c>
      <c r="B10" s="19"/>
      <c r="C10" s="19"/>
      <c r="D10" s="19"/>
      <c r="E10" s="19"/>
      <c r="F10" s="73">
        <v>474930.32</v>
      </c>
      <c r="G10" s="24" t="s">
        <v>163</v>
      </c>
      <c r="H10" s="330">
        <f>K210</f>
        <v>475691.25999999995</v>
      </c>
      <c r="I10" s="330"/>
      <c r="J10" s="330"/>
      <c r="K10" s="330"/>
      <c r="L10" s="330"/>
      <c r="M10" s="72"/>
      <c r="O10" s="246" t="s">
        <v>544</v>
      </c>
    </row>
    <row r="11" spans="1:15" ht="13.5" customHeight="1" x14ac:dyDescent="0.25">
      <c r="A11" s="71" t="s">
        <v>162</v>
      </c>
      <c r="B11" s="70"/>
      <c r="C11" s="70"/>
      <c r="D11" s="70"/>
      <c r="E11" s="70"/>
      <c r="F11" s="22">
        <v>40390339444</v>
      </c>
      <c r="G11" s="69" t="s">
        <v>161</v>
      </c>
      <c r="H11" s="68"/>
      <c r="I11" s="341">
        <v>40398935320</v>
      </c>
      <c r="J11" s="341"/>
      <c r="K11" s="341"/>
      <c r="L11" s="341"/>
      <c r="M11" s="67"/>
    </row>
    <row r="12" spans="1:15" ht="13.5" customHeight="1" x14ac:dyDescent="0.25">
      <c r="A12" s="347" t="s">
        <v>160</v>
      </c>
      <c r="B12" s="347"/>
      <c r="C12" s="347"/>
      <c r="D12" s="347"/>
      <c r="E12" s="347"/>
      <c r="F12" s="347"/>
      <c r="G12" s="347" t="s">
        <v>159</v>
      </c>
      <c r="H12" s="347"/>
      <c r="I12" s="347"/>
      <c r="J12" s="347"/>
      <c r="K12" s="347"/>
      <c r="L12" s="347"/>
      <c r="M12" s="347"/>
    </row>
    <row r="13" spans="1:15" ht="13.5" customHeight="1" x14ac:dyDescent="0.25">
      <c r="A13" s="312" t="s">
        <v>158</v>
      </c>
      <c r="B13" s="329"/>
      <c r="C13" s="329"/>
      <c r="D13" s="329"/>
      <c r="E13" s="329"/>
      <c r="F13" s="313"/>
      <c r="G13" s="19" t="s">
        <v>157</v>
      </c>
      <c r="H13" s="24"/>
      <c r="I13" s="330">
        <f>H10-K95</f>
        <v>474755.29999999993</v>
      </c>
      <c r="J13" s="330"/>
      <c r="K13" s="330"/>
      <c r="L13" s="344"/>
      <c r="M13" s="24"/>
    </row>
    <row r="14" spans="1:15" ht="13.5" customHeight="1" x14ac:dyDescent="0.25">
      <c r="A14" s="348" t="s">
        <v>156</v>
      </c>
      <c r="B14" s="331" t="s">
        <v>152</v>
      </c>
      <c r="C14" s="331" t="s">
        <v>151</v>
      </c>
      <c r="D14" s="331" t="s">
        <v>155</v>
      </c>
      <c r="E14" s="331" t="s">
        <v>149</v>
      </c>
      <c r="F14" s="333" t="s">
        <v>154</v>
      </c>
      <c r="G14" s="334"/>
      <c r="H14" s="337" t="s">
        <v>153</v>
      </c>
      <c r="I14" s="338"/>
      <c r="J14" s="338"/>
      <c r="K14" s="338"/>
      <c r="L14" s="338"/>
      <c r="M14" s="339" t="s">
        <v>148</v>
      </c>
    </row>
    <row r="15" spans="1:15" ht="41.25" customHeight="1" thickBot="1" x14ac:dyDescent="0.3">
      <c r="A15" s="349"/>
      <c r="B15" s="332"/>
      <c r="C15" s="332"/>
      <c r="D15" s="332"/>
      <c r="E15" s="332"/>
      <c r="F15" s="335"/>
      <c r="G15" s="336"/>
      <c r="H15" s="66" t="s">
        <v>152</v>
      </c>
      <c r="I15" s="66" t="s">
        <v>151</v>
      </c>
      <c r="J15" s="66" t="s">
        <v>150</v>
      </c>
      <c r="K15" s="66" t="s">
        <v>149</v>
      </c>
      <c r="L15" s="66" t="s">
        <v>148</v>
      </c>
      <c r="M15" s="340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21" t="s">
        <v>147</v>
      </c>
      <c r="G16" s="322"/>
      <c r="H16" s="58">
        <f>I17+I34+I39+I44+I53+I68+I73+I91+I117</f>
        <v>72094.11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18" t="s">
        <v>146</v>
      </c>
      <c r="G17" s="319"/>
      <c r="H17" s="51"/>
      <c r="I17" s="51">
        <f>J18+J20+J22+J24+J26+J28+J30+J32</f>
        <v>24058.15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14" t="s">
        <v>145</v>
      </c>
      <c r="G18" s="315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12</v>
      </c>
      <c r="F19" s="314" t="s">
        <v>145</v>
      </c>
      <c r="G19" s="315"/>
      <c r="H19" s="43"/>
      <c r="I19" s="43"/>
      <c r="J19" s="43"/>
      <c r="K19" s="43">
        <f>'CUENTA T FR'!A67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16" t="s">
        <v>144</v>
      </c>
      <c r="G20" s="317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12</v>
      </c>
      <c r="F21" s="316" t="s">
        <v>144</v>
      </c>
      <c r="G21" s="317"/>
      <c r="H21" s="43"/>
      <c r="I21" s="43"/>
      <c r="J21" s="43"/>
      <c r="K21" s="43">
        <f>'CUENTA T FR'!B67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16" t="s">
        <v>143</v>
      </c>
      <c r="G22" s="317"/>
      <c r="H22" s="43"/>
      <c r="I22" s="43"/>
      <c r="J22" s="43">
        <f>K23</f>
        <v>12058.15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12</v>
      </c>
      <c r="F23" s="316" t="s">
        <v>143</v>
      </c>
      <c r="G23" s="317"/>
      <c r="H23" s="43"/>
      <c r="I23" s="43"/>
      <c r="J23" s="43"/>
      <c r="K23" s="43">
        <f>'CUENTA T FR'!C67</f>
        <v>12058.15</v>
      </c>
      <c r="L23" s="43">
        <f>K23/$J$210</f>
        <v>2.5348689399927172E-2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14" t="s">
        <v>142</v>
      </c>
      <c r="G24" s="315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12</v>
      </c>
      <c r="F25" s="314" t="s">
        <v>142</v>
      </c>
      <c r="G25" s="315"/>
      <c r="H25" s="43"/>
      <c r="I25" s="43"/>
      <c r="J25" s="43"/>
      <c r="K25" s="43">
        <f>'CUENTA T FR'!D67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16" t="s">
        <v>141</v>
      </c>
      <c r="G26" s="317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12</v>
      </c>
      <c r="F27" s="316" t="s">
        <v>141</v>
      </c>
      <c r="G27" s="317"/>
      <c r="H27" s="43"/>
      <c r="I27" s="43"/>
      <c r="J27" s="43"/>
      <c r="K27" s="43">
        <f>'CUENTA T FR'!E67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16" t="s">
        <v>140</v>
      </c>
      <c r="G28" s="317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12</v>
      </c>
      <c r="F29" s="314" t="s">
        <v>139</v>
      </c>
      <c r="G29" s="315"/>
      <c r="H29" s="43"/>
      <c r="I29" s="43"/>
      <c r="J29" s="43"/>
      <c r="K29" s="43">
        <f>'CUENTA T FR'!F67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14" t="s">
        <v>138</v>
      </c>
      <c r="G30" s="315"/>
      <c r="H30" s="43"/>
      <c r="I30" s="43"/>
      <c r="J30" s="43">
        <f>K31</f>
        <v>12000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12</v>
      </c>
      <c r="F31" s="314" t="s">
        <v>138</v>
      </c>
      <c r="G31" s="315"/>
      <c r="H31" s="43"/>
      <c r="I31" s="43"/>
      <c r="J31" s="43"/>
      <c r="K31" s="43">
        <f>'CUENTA T FR'!G67</f>
        <v>12000</v>
      </c>
      <c r="L31" s="43">
        <f>K31/$J$210</f>
        <v>2.5226446245827601E-2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16" t="s">
        <v>137</v>
      </c>
      <c r="G32" s="317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12</v>
      </c>
      <c r="F33" s="316" t="s">
        <v>137</v>
      </c>
      <c r="G33" s="317"/>
      <c r="H33" s="43"/>
      <c r="I33" s="43"/>
      <c r="J33" s="43"/>
      <c r="K33" s="43">
        <f>'CUENTA T FR'!H67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18" t="s">
        <v>136</v>
      </c>
      <c r="G34" s="319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16" t="s">
        <v>135</v>
      </c>
      <c r="G35" s="317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12</v>
      </c>
      <c r="F36" s="316" t="s">
        <v>135</v>
      </c>
      <c r="G36" s="317"/>
      <c r="H36" s="43"/>
      <c r="I36" s="43"/>
      <c r="J36" s="43"/>
      <c r="K36" s="43">
        <f>'CUENTA T FR'!I67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16" t="s">
        <v>134</v>
      </c>
      <c r="G37" s="317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12</v>
      </c>
      <c r="F38" s="316" t="s">
        <v>134</v>
      </c>
      <c r="G38" s="317"/>
      <c r="H38" s="43"/>
      <c r="I38" s="43"/>
      <c r="J38" s="43"/>
      <c r="K38" s="43">
        <f>'CUENTA T FR'!J67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18" t="s">
        <v>133</v>
      </c>
      <c r="G39" s="319"/>
      <c r="H39" s="51"/>
      <c r="I39" s="51">
        <f>J40+J42</f>
        <v>40100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16" t="s">
        <v>132</v>
      </c>
      <c r="G40" s="317"/>
      <c r="H40" s="43"/>
      <c r="I40" s="43"/>
      <c r="J40" s="43">
        <f>K41</f>
        <v>40100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12</v>
      </c>
      <c r="F41" s="316" t="s">
        <v>132</v>
      </c>
      <c r="G41" s="317"/>
      <c r="H41" s="43"/>
      <c r="I41" s="43"/>
      <c r="J41" s="43"/>
      <c r="K41" s="43">
        <f>'CUENTA T FR'!K67</f>
        <v>40100</v>
      </c>
      <c r="L41" s="43">
        <f>K41/$J$210</f>
        <v>8.4298374538140569E-2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16" t="s">
        <v>131</v>
      </c>
      <c r="G42" s="317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12</v>
      </c>
      <c r="F43" s="316" t="s">
        <v>131</v>
      </c>
      <c r="G43" s="317"/>
      <c r="H43" s="43"/>
      <c r="I43" s="43"/>
      <c r="J43" s="43"/>
      <c r="K43" s="43">
        <f>'CUENTA T FR'!L67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18" t="s">
        <v>130</v>
      </c>
      <c r="G44" s="319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16" t="s">
        <v>129</v>
      </c>
      <c r="G45" s="317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12</v>
      </c>
      <c r="F46" s="316" t="s">
        <v>129</v>
      </c>
      <c r="G46" s="317"/>
      <c r="H46" s="43"/>
      <c r="I46" s="43"/>
      <c r="J46" s="43"/>
      <c r="K46" s="43">
        <f>'CUENTA T FR'!M67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16" t="s">
        <v>128</v>
      </c>
      <c r="G47" s="317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12</v>
      </c>
      <c r="F48" s="316" t="s">
        <v>128</v>
      </c>
      <c r="G48" s="317"/>
      <c r="H48" s="43"/>
      <c r="I48" s="43"/>
      <c r="J48" s="43"/>
      <c r="K48" s="43">
        <f>'CUENTA T FR'!N67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12" t="s">
        <v>127</v>
      </c>
      <c r="G49" s="313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12</v>
      </c>
      <c r="F50" s="312" t="s">
        <v>127</v>
      </c>
      <c r="G50" s="313"/>
      <c r="H50" s="43"/>
      <c r="I50" s="43"/>
      <c r="J50" s="43"/>
      <c r="K50" s="43">
        <f>'CUENTA T FR'!O67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12" t="s">
        <v>126</v>
      </c>
      <c r="G51" s="313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12</v>
      </c>
      <c r="F52" s="312" t="s">
        <v>126</v>
      </c>
      <c r="G52" s="313"/>
      <c r="H52" s="43"/>
      <c r="I52" s="43"/>
      <c r="J52" s="43"/>
      <c r="K52" s="43">
        <f>'CUENTA T FR'!P67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18" t="s">
        <v>125</v>
      </c>
      <c r="G53" s="319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24" t="s">
        <v>124</v>
      </c>
      <c r="G54" s="325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12</v>
      </c>
      <c r="F55" s="324" t="s">
        <v>124</v>
      </c>
      <c r="G55" s="325"/>
      <c r="H55" s="43"/>
      <c r="I55" s="43"/>
      <c r="J55" s="43"/>
      <c r="K55" s="43">
        <f>'CUENTA T FR'!Q67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14" t="s">
        <v>123</v>
      </c>
      <c r="G56" s="315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12</v>
      </c>
      <c r="F57" s="316" t="s">
        <v>122</v>
      </c>
      <c r="G57" s="317"/>
      <c r="H57" s="43"/>
      <c r="I57" s="43"/>
      <c r="J57" s="43"/>
      <c r="K57" s="43">
        <f>'CUENTA T FR'!R67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14</v>
      </c>
      <c r="F58" s="316" t="s">
        <v>591</v>
      </c>
      <c r="G58" s="317"/>
      <c r="H58" s="43"/>
      <c r="I58" s="43"/>
      <c r="J58" s="43"/>
      <c r="K58" s="43">
        <f>'CUENTA T FR'!S67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28</v>
      </c>
      <c r="F59" s="316" t="s">
        <v>121</v>
      </c>
      <c r="G59" s="317"/>
      <c r="H59" s="43"/>
      <c r="I59" s="43"/>
      <c r="J59" s="43"/>
      <c r="K59" s="43">
        <f>'CUENTA T FR'!T67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34</v>
      </c>
      <c r="F60" s="314" t="s">
        <v>120</v>
      </c>
      <c r="G60" s="315"/>
      <c r="H60" s="43"/>
      <c r="I60" s="43"/>
      <c r="J60" s="64"/>
      <c r="K60" s="43">
        <f>'CUENTA T FR'!U67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27</v>
      </c>
      <c r="F61" s="316" t="s">
        <v>119</v>
      </c>
      <c r="G61" s="317"/>
      <c r="H61" s="43"/>
      <c r="I61" s="43"/>
      <c r="J61" s="43"/>
      <c r="K61" s="43">
        <f>'CUENTA T FR'!V67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118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12</v>
      </c>
      <c r="F63" s="47" t="s">
        <v>118</v>
      </c>
      <c r="G63" s="46"/>
      <c r="H63" s="43"/>
      <c r="I63" s="43"/>
      <c r="J63" s="43"/>
      <c r="K63" s="43">
        <f>'CUENTA T FR'!W67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16" t="s">
        <v>117</v>
      </c>
      <c r="G64" s="317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12</v>
      </c>
      <c r="F65" s="316" t="s">
        <v>117</v>
      </c>
      <c r="G65" s="317"/>
      <c r="H65" s="43"/>
      <c r="I65" s="43"/>
      <c r="J65" s="43"/>
      <c r="K65" s="43">
        <f>'CUENTA T FR'!X67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563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12</v>
      </c>
      <c r="F67" s="47" t="s">
        <v>564</v>
      </c>
      <c r="G67" s="46"/>
      <c r="H67" s="43"/>
      <c r="I67" s="43"/>
      <c r="J67" s="43"/>
      <c r="K67" s="43">
        <f>'CUENTA T FR'!Y67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18" t="s">
        <v>116</v>
      </c>
      <c r="G68" s="319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14" t="s">
        <v>115</v>
      </c>
      <c r="G69" s="315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12</v>
      </c>
      <c r="F70" s="314" t="s">
        <v>115</v>
      </c>
      <c r="G70" s="315"/>
      <c r="H70" s="43"/>
      <c r="I70" s="43"/>
      <c r="J70" s="43"/>
      <c r="K70" s="43">
        <f>'CUENTA T FR'!Z67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14" t="s">
        <v>114</v>
      </c>
      <c r="G71" s="315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12</v>
      </c>
      <c r="F72" s="314" t="s">
        <v>114</v>
      </c>
      <c r="G72" s="315"/>
      <c r="H72" s="43"/>
      <c r="I72" s="43"/>
      <c r="J72" s="43"/>
      <c r="K72" s="43">
        <f>'CUENTA T FR'!AA67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18" t="s">
        <v>113</v>
      </c>
      <c r="G73" s="319"/>
      <c r="H73" s="51"/>
      <c r="I73" s="51">
        <f>J74+J80+J89</f>
        <v>7000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12" t="s">
        <v>592</v>
      </c>
      <c r="G74" s="313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12</v>
      </c>
      <c r="F75" s="316" t="s">
        <v>112</v>
      </c>
      <c r="G75" s="317"/>
      <c r="H75" s="43"/>
      <c r="I75" s="43"/>
      <c r="J75" s="43"/>
      <c r="K75" s="43">
        <f>'CUENTA T FR'!AB67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28</v>
      </c>
      <c r="F76" s="47" t="s">
        <v>565</v>
      </c>
      <c r="G76" s="46"/>
      <c r="H76" s="43"/>
      <c r="I76" s="43"/>
      <c r="J76" s="43"/>
      <c r="K76" s="43">
        <f>'CUENTA T FR'!AC67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25</v>
      </c>
      <c r="F77" s="316" t="s">
        <v>110</v>
      </c>
      <c r="G77" s="317"/>
      <c r="H77" s="43"/>
      <c r="I77" s="43"/>
      <c r="J77" s="43"/>
      <c r="K77" s="43">
        <f>'CUENTA T FR'!AD67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40</v>
      </c>
      <c r="F78" s="316" t="s">
        <v>566</v>
      </c>
      <c r="G78" s="317"/>
      <c r="H78" s="43"/>
      <c r="I78" s="43"/>
      <c r="J78" s="43"/>
      <c r="K78" s="43">
        <f>'CUENTA T FR'!AE67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541</v>
      </c>
      <c r="F79" s="316" t="s">
        <v>108</v>
      </c>
      <c r="G79" s="317"/>
      <c r="H79" s="43"/>
      <c r="I79" s="43"/>
      <c r="J79" s="43"/>
      <c r="K79" s="43">
        <f>+'CUENTA T FR'!AF67</f>
        <v>0</v>
      </c>
      <c r="L79" s="43">
        <f>K79/$J$210</f>
        <v>0</v>
      </c>
      <c r="M79" s="20"/>
      <c r="O79" s="65">
        <f>+I73+J100+K150+K152+K154+K156+I159+K185+K186+K191+J204</f>
        <v>7000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16" t="s">
        <v>107</v>
      </c>
      <c r="G80" s="317"/>
      <c r="H80" s="43"/>
      <c r="I80" s="43"/>
      <c r="J80" s="43">
        <f>K81+K82+K83+K84+K85+K87+K86+K88</f>
        <v>7000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12</v>
      </c>
      <c r="F81" s="47" t="s">
        <v>593</v>
      </c>
      <c r="G81" s="46"/>
      <c r="H81" s="43"/>
      <c r="I81" s="43"/>
      <c r="J81" s="43"/>
      <c r="K81" s="43">
        <f>'CUENTA T FR'!AG67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14</v>
      </c>
      <c r="F82" s="312" t="s">
        <v>569</v>
      </c>
      <c r="G82" s="313"/>
      <c r="H82" s="43"/>
      <c r="I82" s="43"/>
      <c r="J82" s="64"/>
      <c r="K82" s="43">
        <f>'CUENTA T FR'!AH67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34</v>
      </c>
      <c r="F83" s="312" t="s">
        <v>106</v>
      </c>
      <c r="G83" s="313"/>
      <c r="H83" s="43"/>
      <c r="I83" s="43"/>
      <c r="J83" s="43"/>
      <c r="K83" s="43">
        <f>'CUENTA T FR'!AI67</f>
        <v>7000</v>
      </c>
      <c r="L83" s="43">
        <f t="shared" si="0"/>
        <v>1.4715426976732768E-2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27</v>
      </c>
      <c r="F84" s="312" t="s">
        <v>105</v>
      </c>
      <c r="G84" s="313"/>
      <c r="H84" s="43"/>
      <c r="I84" s="43"/>
      <c r="J84" s="64"/>
      <c r="K84" s="43">
        <f>'CUENTA T FR'!AJ67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25</v>
      </c>
      <c r="F85" s="312" t="s">
        <v>104</v>
      </c>
      <c r="G85" s="313"/>
      <c r="H85" s="43"/>
      <c r="I85" s="43"/>
      <c r="J85" s="43"/>
      <c r="K85" s="43">
        <f>'CUENTA T FR'!AK67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40</v>
      </c>
      <c r="F86" s="312" t="s">
        <v>594</v>
      </c>
      <c r="G86" s="313"/>
      <c r="H86" s="43"/>
      <c r="I86" s="43"/>
      <c r="J86" s="43"/>
      <c r="K86" s="43">
        <f>'CUENTA T FR'!AL67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103</v>
      </c>
      <c r="F87" s="312" t="s">
        <v>595</v>
      </c>
      <c r="G87" s="313"/>
      <c r="H87" s="43"/>
      <c r="I87" s="43"/>
      <c r="J87" s="43"/>
      <c r="K87" s="43">
        <f>'CUENTA T FR'!AM67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541</v>
      </c>
      <c r="F88" s="312" t="s">
        <v>596</v>
      </c>
      <c r="G88" s="313"/>
      <c r="H88" s="43"/>
      <c r="I88" s="43"/>
      <c r="J88" s="43"/>
      <c r="K88" s="43">
        <f>+'CUENTA T FR'!AN67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597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12</v>
      </c>
      <c r="F90" s="54" t="s">
        <v>597</v>
      </c>
      <c r="G90" s="22"/>
      <c r="H90" s="43"/>
      <c r="I90" s="43"/>
      <c r="J90" s="43"/>
      <c r="K90" s="43">
        <f>'CUENTA T FR'!AO67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18" t="s">
        <v>102</v>
      </c>
      <c r="G91" s="319"/>
      <c r="H91" s="51"/>
      <c r="I91" s="51">
        <f>J92+J94+J96+J98+J100+J104+J107+J113</f>
        <v>935.96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16" t="s">
        <v>101</v>
      </c>
      <c r="G92" s="317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12</v>
      </c>
      <c r="F93" s="316" t="s">
        <v>101</v>
      </c>
      <c r="G93" s="317"/>
      <c r="H93" s="43"/>
      <c r="I93" s="43"/>
      <c r="J93" s="43"/>
      <c r="K93" s="43">
        <f>'CUENTA T FR'!AP67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16" t="s">
        <v>100</v>
      </c>
      <c r="G94" s="317"/>
      <c r="H94" s="43"/>
      <c r="I94" s="43"/>
      <c r="J94" s="43">
        <f>K95</f>
        <v>935.96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12</v>
      </c>
      <c r="F95" s="316" t="s">
        <v>100</v>
      </c>
      <c r="G95" s="317"/>
      <c r="H95" s="43"/>
      <c r="I95" s="43"/>
      <c r="J95" s="43"/>
      <c r="K95" s="43">
        <f>'CUENTA T FR'!AQ67</f>
        <v>935.96</v>
      </c>
      <c r="L95" s="43">
        <f>K95/$J$210</f>
        <v>1.9675787190204003E-3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16" t="s">
        <v>99</v>
      </c>
      <c r="G96" s="317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12</v>
      </c>
      <c r="F97" s="316" t="s">
        <v>99</v>
      </c>
      <c r="G97" s="317"/>
      <c r="H97" s="43"/>
      <c r="I97" s="43"/>
      <c r="J97" s="43"/>
      <c r="K97" s="43">
        <f>'CUENTA T FR'!AR67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14" t="s">
        <v>98</v>
      </c>
      <c r="G98" s="315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12</v>
      </c>
      <c r="F99" s="314" t="s">
        <v>98</v>
      </c>
      <c r="G99" s="315"/>
      <c r="H99" s="43"/>
      <c r="I99" s="43"/>
      <c r="J99" s="43"/>
      <c r="K99" s="43">
        <f>'CUENTA T FR'!AS67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16" t="s">
        <v>97</v>
      </c>
      <c r="G100" s="317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12</v>
      </c>
      <c r="F101" s="314" t="s">
        <v>96</v>
      </c>
      <c r="G101" s="315"/>
      <c r="H101" s="43"/>
      <c r="I101" s="43"/>
      <c r="J101" s="43"/>
      <c r="K101" s="43">
        <f>'CUENTA T FR'!AT67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14</v>
      </c>
      <c r="F102" s="314" t="s">
        <v>95</v>
      </c>
      <c r="G102" s="315"/>
      <c r="H102" s="43"/>
      <c r="I102" s="43"/>
      <c r="J102" s="43"/>
      <c r="K102" s="43">
        <f>'CUENTA T FR'!AU67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28</v>
      </c>
      <c r="F103" s="314" t="s">
        <v>94</v>
      </c>
      <c r="G103" s="315"/>
      <c r="H103" s="43"/>
      <c r="I103" s="43"/>
      <c r="J103" s="43"/>
      <c r="K103" s="43">
        <f>'CUENTA T FR'!AV67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14" t="s">
        <v>93</v>
      </c>
      <c r="G104" s="315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12</v>
      </c>
      <c r="F105" s="312" t="s">
        <v>92</v>
      </c>
      <c r="G105" s="313"/>
      <c r="H105" s="43"/>
      <c r="I105" s="43"/>
      <c r="J105" s="43"/>
      <c r="K105" s="43">
        <f>'CUENTA T FR'!AW67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14</v>
      </c>
      <c r="F106" s="316" t="s">
        <v>91</v>
      </c>
      <c r="G106" s="317"/>
      <c r="H106" s="43"/>
      <c r="I106" s="43"/>
      <c r="J106" s="43"/>
      <c r="K106" s="43">
        <f>'CUENTA T FR'!AX67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16" t="s">
        <v>90</v>
      </c>
      <c r="G107" s="317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14</v>
      </c>
      <c r="F108" s="312" t="s">
        <v>89</v>
      </c>
      <c r="G108" s="313"/>
      <c r="H108" s="43"/>
      <c r="I108" s="43"/>
      <c r="J108" s="64"/>
      <c r="K108" s="43">
        <f>'CUENTA T FR'!AY67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28</v>
      </c>
      <c r="F109" s="54" t="s">
        <v>570</v>
      </c>
      <c r="G109" s="22"/>
      <c r="H109" s="43"/>
      <c r="I109" s="43"/>
      <c r="J109" s="64"/>
      <c r="K109" s="43">
        <f>'CUENTA T FR'!AZ67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34</v>
      </c>
      <c r="F110" s="312" t="s">
        <v>88</v>
      </c>
      <c r="G110" s="313"/>
      <c r="H110" s="43"/>
      <c r="I110" s="43"/>
      <c r="J110" s="64"/>
      <c r="K110" s="43">
        <f>'CUENTA T FR'!BA67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27</v>
      </c>
      <c r="F111" s="54" t="s">
        <v>571</v>
      </c>
      <c r="G111" s="22"/>
      <c r="H111" s="43"/>
      <c r="I111" s="43"/>
      <c r="J111" s="64"/>
      <c r="K111" s="43">
        <f>'CUENTA T FR'!BB67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25</v>
      </c>
      <c r="F112" s="312" t="s">
        <v>87</v>
      </c>
      <c r="G112" s="313"/>
      <c r="H112" s="43"/>
      <c r="I112" s="43"/>
      <c r="J112" s="43"/>
      <c r="K112" s="43">
        <f>'CUENTA T FR'!BC67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14" t="s">
        <v>86</v>
      </c>
      <c r="G113" s="315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12</v>
      </c>
      <c r="F114" s="316" t="s">
        <v>85</v>
      </c>
      <c r="G114" s="317"/>
      <c r="H114" s="43"/>
      <c r="I114" s="43"/>
      <c r="J114" s="43"/>
      <c r="K114" s="43">
        <f>'CUENTA T FR'!BD67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14</v>
      </c>
      <c r="F115" s="316" t="s">
        <v>84</v>
      </c>
      <c r="G115" s="317"/>
      <c r="H115" s="43"/>
      <c r="I115" s="43"/>
      <c r="J115" s="43"/>
      <c r="K115" s="43">
        <f>'CUENTA T FR'!BE67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28</v>
      </c>
      <c r="F116" s="316" t="s">
        <v>83</v>
      </c>
      <c r="G116" s="317"/>
      <c r="H116" s="43"/>
      <c r="I116" s="43"/>
      <c r="J116" s="43"/>
      <c r="K116" s="43">
        <f>'CUENTA T FR'!BF67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18" t="s">
        <v>82</v>
      </c>
      <c r="G117" s="319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81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12</v>
      </c>
      <c r="F119" s="63" t="s">
        <v>547</v>
      </c>
      <c r="G119" s="62"/>
      <c r="H119" s="43"/>
      <c r="I119" s="43"/>
      <c r="J119" s="43"/>
      <c r="K119" s="43">
        <f>'CUENTA T FR'!BG67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28</v>
      </c>
      <c r="F120" s="63" t="s">
        <v>548</v>
      </c>
      <c r="G120" s="62"/>
      <c r="H120" s="43"/>
      <c r="I120" s="43"/>
      <c r="J120" s="43"/>
      <c r="K120" s="43">
        <f>'CUENTA T FR'!BH67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21" t="s">
        <v>80</v>
      </c>
      <c r="G121" s="322"/>
      <c r="H121" s="58">
        <f>I122+I127+I134+I145+I148+I159+I180+I193</f>
        <v>403597.14999999997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18" t="s">
        <v>79</v>
      </c>
      <c r="G122" s="319"/>
      <c r="H122" s="51"/>
      <c r="I122" s="51">
        <f>J123+J125</f>
        <v>7000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78</v>
      </c>
      <c r="G123" s="56"/>
      <c r="H123" s="43"/>
      <c r="I123" s="43"/>
      <c r="J123" s="43">
        <f>K124</f>
        <v>7000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12</v>
      </c>
      <c r="F124" s="47" t="s">
        <v>78</v>
      </c>
      <c r="G124" s="46"/>
      <c r="H124" s="43"/>
      <c r="I124" s="43"/>
      <c r="J124" s="43"/>
      <c r="K124" s="43">
        <f>'CUENTA T FR'!BI67</f>
        <v>7000</v>
      </c>
      <c r="L124" s="43">
        <f>K124/$J$210</f>
        <v>1.4715426976732768E-2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303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12</v>
      </c>
      <c r="F126" s="47" t="s">
        <v>303</v>
      </c>
      <c r="G126" s="46"/>
      <c r="H126" s="43"/>
      <c r="I126" s="43"/>
      <c r="J126" s="43"/>
      <c r="K126" s="43">
        <f>'CUENTA T FR'!BJ67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18" t="s">
        <v>75</v>
      </c>
      <c r="G127" s="319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74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12</v>
      </c>
      <c r="F129" s="47" t="s">
        <v>74</v>
      </c>
      <c r="G129" s="46"/>
      <c r="H129" s="43"/>
      <c r="I129" s="43"/>
      <c r="J129" s="43"/>
      <c r="K129" s="43">
        <f>'CUENTA T FR'!BK67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73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12</v>
      </c>
      <c r="F131" s="47" t="s">
        <v>73</v>
      </c>
      <c r="G131" s="46"/>
      <c r="H131" s="43"/>
      <c r="I131" s="43"/>
      <c r="J131" s="43"/>
      <c r="K131" s="43">
        <f>'CUENTA T FR'!BL67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72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12</v>
      </c>
      <c r="F133" s="50" t="s">
        <v>72</v>
      </c>
      <c r="G133" s="49"/>
      <c r="H133" s="43"/>
      <c r="I133" s="43"/>
      <c r="J133" s="43"/>
      <c r="K133" s="43">
        <f>'CUENTA T FR'!BM67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18" t="s">
        <v>71</v>
      </c>
      <c r="G134" s="319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70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12</v>
      </c>
      <c r="F136" s="50" t="s">
        <v>70</v>
      </c>
      <c r="G136" s="49"/>
      <c r="H136" s="43"/>
      <c r="I136" s="43"/>
      <c r="J136" s="43"/>
      <c r="K136" s="43">
        <f>'CUENTA T FR'!BN67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572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12</v>
      </c>
      <c r="F138" s="50" t="s">
        <v>572</v>
      </c>
      <c r="G138" s="49"/>
      <c r="H138" s="43"/>
      <c r="I138" s="43"/>
      <c r="J138" s="43"/>
      <c r="K138" s="43">
        <f>'CUENTA T FR'!BO67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69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12</v>
      </c>
      <c r="F140" s="47" t="s">
        <v>69</v>
      </c>
      <c r="G140" s="46"/>
      <c r="H140" s="43"/>
      <c r="I140" s="43"/>
      <c r="J140" s="43"/>
      <c r="K140" s="43">
        <f>'CUENTA T FR'!BP67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68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12</v>
      </c>
      <c r="F142" s="50" t="s">
        <v>68</v>
      </c>
      <c r="G142" s="49"/>
      <c r="H142" s="43"/>
      <c r="I142" s="43"/>
      <c r="J142" s="43"/>
      <c r="K142" s="43">
        <f>'CUENTA T FR'!BQ67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67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12</v>
      </c>
      <c r="F144" s="47" t="s">
        <v>67</v>
      </c>
      <c r="G144" s="46"/>
      <c r="H144" s="43"/>
      <c r="I144" s="43"/>
      <c r="J144" s="43"/>
      <c r="K144" s="43">
        <f>'CUENTA T FR'!BR67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18" t="s">
        <v>66</v>
      </c>
      <c r="G145" s="319"/>
      <c r="H145" s="51"/>
      <c r="I145" s="51">
        <f>J146</f>
        <v>336403.23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65</v>
      </c>
      <c r="G146" s="46"/>
      <c r="H146" s="43"/>
      <c r="I146" s="43"/>
      <c r="J146" s="43">
        <f>K147</f>
        <v>336403.23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12</v>
      </c>
      <c r="F147" s="47" t="s">
        <v>65</v>
      </c>
      <c r="G147" s="46"/>
      <c r="H147" s="43"/>
      <c r="I147" s="43"/>
      <c r="J147" s="43"/>
      <c r="K147" s="43">
        <f>+'CUENTA T FR'!BS67</f>
        <v>336403.23</v>
      </c>
      <c r="L147" s="43">
        <f>K147/$J$210</f>
        <v>0.7071881665431482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18" t="s">
        <v>64</v>
      </c>
      <c r="G148" s="319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63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12</v>
      </c>
      <c r="F150" s="47" t="s">
        <v>63</v>
      </c>
      <c r="G150" s="46"/>
      <c r="H150" s="43"/>
      <c r="I150" s="43"/>
      <c r="J150" s="43"/>
      <c r="K150" s="43">
        <f>'CUENTA T FR'!BT67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62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12</v>
      </c>
      <c r="F152" s="47" t="s">
        <v>62</v>
      </c>
      <c r="G152" s="46"/>
      <c r="H152" s="43"/>
      <c r="I152" s="43"/>
      <c r="J152" s="43"/>
      <c r="K152" s="43">
        <f>'CUENTA T FR'!BU67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61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12</v>
      </c>
      <c r="F154" s="47" t="s">
        <v>61</v>
      </c>
      <c r="G154" s="46"/>
      <c r="H154" s="43"/>
      <c r="I154" s="43"/>
      <c r="J154" s="43"/>
      <c r="K154" s="43">
        <f>'CUENTA T FR'!BV67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598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12</v>
      </c>
      <c r="F156" s="54" t="s">
        <v>598</v>
      </c>
      <c r="G156" s="22"/>
      <c r="H156" s="43"/>
      <c r="I156" s="43"/>
      <c r="J156" s="43"/>
      <c r="K156" s="43">
        <f>'CUENTA T FR'!BW67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599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12</v>
      </c>
      <c r="F158" s="54" t="s">
        <v>599</v>
      </c>
      <c r="G158" s="22"/>
      <c r="H158" s="43"/>
      <c r="I158" s="43"/>
      <c r="J158" s="43"/>
      <c r="K158" s="43">
        <f>'CUENTA T FR'!BX67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18" t="s">
        <v>58</v>
      </c>
      <c r="G159" s="319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57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12</v>
      </c>
      <c r="F161" s="50" t="s">
        <v>56</v>
      </c>
      <c r="G161" s="49"/>
      <c r="H161" s="43"/>
      <c r="I161" s="43"/>
      <c r="J161" s="43"/>
      <c r="K161" s="43">
        <f>'CUENTA T FR'!BY67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14</v>
      </c>
      <c r="F162" s="47" t="s">
        <v>55</v>
      </c>
      <c r="G162" s="46"/>
      <c r="H162" s="43"/>
      <c r="I162" s="43"/>
      <c r="J162" s="43"/>
      <c r="K162" s="43">
        <f>'CUENTA T FR'!BZ67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28</v>
      </c>
      <c r="F163" s="47" t="s">
        <v>54</v>
      </c>
      <c r="G163" s="46"/>
      <c r="H163" s="43"/>
      <c r="I163" s="43"/>
      <c r="J163" s="43"/>
      <c r="K163" s="43">
        <f>'CUENTA T FR'!CA67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34</v>
      </c>
      <c r="F164" s="47" t="s">
        <v>53</v>
      </c>
      <c r="G164" s="46"/>
      <c r="H164" s="43"/>
      <c r="I164" s="43"/>
      <c r="J164" s="43"/>
      <c r="K164" s="43">
        <f>'CUENTA T FR'!CB67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27</v>
      </c>
      <c r="F165" s="50" t="s">
        <v>52</v>
      </c>
      <c r="G165" s="49"/>
      <c r="H165" s="43"/>
      <c r="I165" s="43"/>
      <c r="J165" s="43"/>
      <c r="K165" s="43">
        <f>'CUENTA T FR'!CC67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51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12</v>
      </c>
      <c r="F167" s="50" t="s">
        <v>50</v>
      </c>
      <c r="G167" s="49"/>
      <c r="H167" s="43"/>
      <c r="I167" s="43"/>
      <c r="J167" s="43"/>
      <c r="K167" s="43">
        <f>'CUENTA T FR'!CD67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14</v>
      </c>
      <c r="F168" s="50" t="s">
        <v>49</v>
      </c>
      <c r="G168" s="49"/>
      <c r="H168" s="43"/>
      <c r="I168" s="43"/>
      <c r="J168" s="43"/>
      <c r="K168" s="43">
        <f>'CUENTA T FR'!CE67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28</v>
      </c>
      <c r="F169" s="50" t="s">
        <v>48</v>
      </c>
      <c r="G169" s="49"/>
      <c r="H169" s="43"/>
      <c r="I169" s="43"/>
      <c r="J169" s="43"/>
      <c r="K169" s="43">
        <f>'CUENTA T FR'!CF67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47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34</v>
      </c>
      <c r="F171" s="54" t="s">
        <v>46</v>
      </c>
      <c r="G171" s="22"/>
      <c r="H171" s="43"/>
      <c r="I171" s="43"/>
      <c r="J171" s="43"/>
      <c r="K171" s="43">
        <f>'CUENTA T FR'!CG67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27</v>
      </c>
      <c r="F172" s="54" t="s">
        <v>45</v>
      </c>
      <c r="G172" s="22"/>
      <c r="H172" s="43"/>
      <c r="I172" s="43"/>
      <c r="J172" s="43"/>
      <c r="K172" s="43">
        <f>'CUENTA T FR'!CH67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25</v>
      </c>
      <c r="F173" s="54" t="s">
        <v>44</v>
      </c>
      <c r="G173" s="22"/>
      <c r="H173" s="43"/>
      <c r="I173" s="43"/>
      <c r="J173" s="43"/>
      <c r="K173" s="43">
        <f>'CUENTA T FR'!CI67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43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12</v>
      </c>
      <c r="F175" s="50" t="s">
        <v>42</v>
      </c>
      <c r="G175" s="49"/>
      <c r="H175" s="43"/>
      <c r="I175" s="43"/>
      <c r="J175" s="43"/>
      <c r="K175" s="43">
        <f>'CUENTA T FR'!CJ67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28</v>
      </c>
      <c r="F176" s="47" t="s">
        <v>41</v>
      </c>
      <c r="G176" s="46"/>
      <c r="H176" s="43"/>
      <c r="I176" s="43"/>
      <c r="J176" s="43"/>
      <c r="K176" s="43">
        <f>'CUENTA T FR'!CK67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40</v>
      </c>
      <c r="F177" s="47" t="s">
        <v>39</v>
      </c>
      <c r="G177" s="46"/>
      <c r="H177" s="43"/>
      <c r="I177" s="43"/>
      <c r="J177" s="43"/>
      <c r="K177" s="43">
        <f>'CUENTA T FR'!CL67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573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12</v>
      </c>
      <c r="F179" s="47" t="s">
        <v>574</v>
      </c>
      <c r="G179" s="46"/>
      <c r="H179" s="43"/>
      <c r="I179" s="43"/>
      <c r="J179" s="43"/>
      <c r="K179" s="43">
        <f>'CUENTA T FR'!CM67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18" t="s">
        <v>38</v>
      </c>
      <c r="G180" s="319"/>
      <c r="H180" s="51"/>
      <c r="I180" s="51">
        <f>J181+J187</f>
        <v>0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37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12</v>
      </c>
      <c r="F182" s="47" t="s">
        <v>36</v>
      </c>
      <c r="G182" s="46"/>
      <c r="H182" s="43"/>
      <c r="I182" s="43"/>
      <c r="J182" s="43"/>
      <c r="K182" s="43">
        <f>'CUENTA T FR'!CN67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14</v>
      </c>
      <c r="F183" s="50" t="s">
        <v>35</v>
      </c>
      <c r="G183" s="49"/>
      <c r="H183" s="43"/>
      <c r="I183" s="43"/>
      <c r="J183" s="43"/>
      <c r="K183" s="43">
        <f>+'CUENTA T FR'!CO67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34</v>
      </c>
      <c r="F184" s="50" t="s">
        <v>33</v>
      </c>
      <c r="G184" s="49"/>
      <c r="H184" s="43"/>
      <c r="I184" s="43"/>
      <c r="J184" s="43"/>
      <c r="K184" s="43">
        <f>'CUENTA T FR'!CP67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27</v>
      </c>
      <c r="F185" s="50" t="s">
        <v>32</v>
      </c>
      <c r="G185" s="49"/>
      <c r="H185" s="43"/>
      <c r="I185" s="43"/>
      <c r="J185" s="43"/>
      <c r="K185" s="43">
        <f>'CUENTA T FR'!CQ67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25</v>
      </c>
      <c r="F186" s="54" t="s">
        <v>31</v>
      </c>
      <c r="G186" s="22"/>
      <c r="H186" s="43"/>
      <c r="I186" s="43"/>
      <c r="J186" s="43"/>
      <c r="K186" s="43">
        <f>'CUENTA T FR'!CR67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30</v>
      </c>
      <c r="G187" s="46"/>
      <c r="H187" s="43"/>
      <c r="I187" s="43"/>
      <c r="J187" s="43">
        <f>K188+K189+K190+K191+K192</f>
        <v>0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14</v>
      </c>
      <c r="F188" s="54" t="s">
        <v>29</v>
      </c>
      <c r="G188" s="22"/>
      <c r="H188" s="43"/>
      <c r="I188" s="43"/>
      <c r="J188" s="43"/>
      <c r="K188" s="43">
        <f>'CUENTA T FR'!CS67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28</v>
      </c>
      <c r="F189" s="54" t="s">
        <v>540</v>
      </c>
      <c r="G189" s="22"/>
      <c r="H189" s="43"/>
      <c r="I189" s="43"/>
      <c r="J189" s="43"/>
      <c r="K189" s="43">
        <f>+'CUENTA T FR'!CT67</f>
        <v>0</v>
      </c>
      <c r="L189" s="43">
        <f>K189/$J$210</f>
        <v>0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27</v>
      </c>
      <c r="F190" s="54" t="s">
        <v>26</v>
      </c>
      <c r="G190" s="22"/>
      <c r="H190" s="43"/>
      <c r="I190" s="43"/>
      <c r="J190" s="43"/>
      <c r="K190" s="43">
        <f>'CUENTA T FR'!CU67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25</v>
      </c>
      <c r="F191" s="53" t="s">
        <v>24</v>
      </c>
      <c r="G191" s="22"/>
      <c r="H191" s="43"/>
      <c r="I191" s="43"/>
      <c r="J191" s="43"/>
      <c r="K191" s="43">
        <f>'CUENTA T FR'!CV67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541</v>
      </c>
      <c r="F192" s="53" t="s">
        <v>22</v>
      </c>
      <c r="G192" s="22"/>
      <c r="H192" s="43"/>
      <c r="I192" s="43"/>
      <c r="J192" s="43"/>
      <c r="K192" s="43">
        <f>+'CUENTA T FR'!CW67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18" t="s">
        <v>21</v>
      </c>
      <c r="G193" s="319"/>
      <c r="H193" s="51"/>
      <c r="I193" s="51">
        <f>J194+J196+J198+J200+J202+J204+J207</f>
        <v>60193.919999999998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20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12</v>
      </c>
      <c r="F195" s="47" t="s">
        <v>575</v>
      </c>
      <c r="G195" s="49"/>
      <c r="H195" s="43"/>
      <c r="I195" s="43"/>
      <c r="J195" s="43"/>
      <c r="K195" s="43">
        <f>'CUENTA T FR'!CX67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578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12</v>
      </c>
      <c r="F197" s="47" t="s">
        <v>577</v>
      </c>
      <c r="G197" s="46"/>
      <c r="H197" s="43"/>
      <c r="I197" s="43"/>
      <c r="J197" s="43"/>
      <c r="K197" s="43">
        <f>'CUENTA T FR'!CY67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19</v>
      </c>
      <c r="G198" s="46"/>
      <c r="H198" s="43"/>
      <c r="I198" s="43"/>
      <c r="J198" s="43">
        <f>K199</f>
        <v>60193.919999999998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12</v>
      </c>
      <c r="F199" s="47" t="s">
        <v>19</v>
      </c>
      <c r="G199" s="46"/>
      <c r="H199" s="43"/>
      <c r="I199" s="43"/>
      <c r="J199" s="43"/>
      <c r="K199" s="43">
        <f>+'CUENTA T FR'!CZ67</f>
        <v>60193.919999999998</v>
      </c>
      <c r="L199" s="43">
        <f>K199/$J$210</f>
        <v>0.12653989060047058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18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12</v>
      </c>
      <c r="F201" s="47" t="s">
        <v>18</v>
      </c>
      <c r="G201" s="46"/>
      <c r="H201" s="43"/>
      <c r="I201" s="43"/>
      <c r="J201" s="43"/>
      <c r="K201" s="43">
        <f>'CUENTA T FR'!DA67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17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12</v>
      </c>
      <c r="F203" s="47" t="s">
        <v>17</v>
      </c>
      <c r="G203" s="46"/>
      <c r="H203" s="43"/>
      <c r="I203" s="43"/>
      <c r="J203" s="40"/>
      <c r="K203" s="43">
        <f>'CUENTA T FR'!DB67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16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12</v>
      </c>
      <c r="F205" s="47" t="s">
        <v>15</v>
      </c>
      <c r="G205" s="46"/>
      <c r="H205" s="40"/>
      <c r="I205" s="45"/>
      <c r="J205" s="40"/>
      <c r="K205" s="44">
        <f>'CUENTA T FR'!DC67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14</v>
      </c>
      <c r="F206" s="47" t="s">
        <v>13</v>
      </c>
      <c r="G206" s="46"/>
      <c r="H206" s="40"/>
      <c r="I206" s="45"/>
      <c r="J206" s="40"/>
      <c r="K206" s="44">
        <f>'CUENTA T FR'!DD67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11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12</v>
      </c>
      <c r="F208" s="47" t="s">
        <v>11</v>
      </c>
      <c r="G208" s="46"/>
      <c r="H208" s="40"/>
      <c r="I208" s="40"/>
      <c r="J208" s="40"/>
      <c r="K208" s="40">
        <f>'CUENTA T FR'!DE67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34</v>
      </c>
      <c r="F209" s="283" t="s">
        <v>579</v>
      </c>
      <c r="G209" s="284"/>
      <c r="H209" s="40"/>
      <c r="I209" s="40"/>
      <c r="J209" s="40"/>
      <c r="K209" s="40">
        <f>'CUENTA T FR'!DF67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10</v>
      </c>
      <c r="C210" s="36"/>
      <c r="D210" s="36"/>
      <c r="E210" s="36"/>
      <c r="F210" s="36"/>
      <c r="G210" s="35"/>
      <c r="H210" s="34">
        <f>H16+H121</f>
        <v>475691.25999999995</v>
      </c>
      <c r="I210" s="33">
        <f>SUM(I16:I208)</f>
        <v>475691.25999999995</v>
      </c>
      <c r="J210" s="33">
        <f>SUM(J16:J208)</f>
        <v>475691.25999999995</v>
      </c>
      <c r="K210" s="33">
        <f>SUM(K16:K208)</f>
        <v>475691.25999999995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9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8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7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6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43" t="s">
        <v>613</v>
      </c>
      <c r="B219" s="343"/>
      <c r="C219" s="343"/>
      <c r="D219" s="343"/>
      <c r="E219" s="343"/>
      <c r="F219" s="343"/>
      <c r="G219" s="8" t="s">
        <v>618</v>
      </c>
      <c r="H219" s="8"/>
      <c r="I219" s="8"/>
      <c r="J219" s="8" t="s">
        <v>619</v>
      </c>
      <c r="K219" s="9"/>
      <c r="L219" s="5"/>
      <c r="M219" s="5"/>
    </row>
    <row r="220" spans="1:13" ht="13.5" customHeight="1" x14ac:dyDescent="0.3">
      <c r="A220" s="5" t="s">
        <v>5</v>
      </c>
      <c r="B220" s="5"/>
      <c r="C220" s="5"/>
      <c r="D220" s="5"/>
      <c r="E220" s="5"/>
      <c r="F220" s="5"/>
      <c r="G220" s="320" t="s">
        <v>4</v>
      </c>
      <c r="H220" s="320"/>
      <c r="I220" s="5"/>
      <c r="J220" s="320"/>
      <c r="K220" s="320"/>
      <c r="L220" s="9"/>
      <c r="M220" s="5"/>
    </row>
    <row r="221" spans="1:13" ht="13.5" customHeight="1" x14ac:dyDescent="0.3">
      <c r="A221" s="311" t="s">
        <v>3</v>
      </c>
      <c r="B221" s="311"/>
      <c r="C221" s="311"/>
      <c r="D221" s="311"/>
      <c r="E221" s="311"/>
      <c r="F221" s="311"/>
      <c r="G221" s="311"/>
      <c r="H221" s="311"/>
      <c r="I221" s="311"/>
      <c r="J221" s="311"/>
      <c r="K221" s="311"/>
      <c r="L221" s="311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42"/>
      <c r="K225" s="320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9"/>
  <sheetViews>
    <sheetView topLeftCell="AN1" workbookViewId="0">
      <pane ySplit="1" topLeftCell="A11" activePane="bottomLeft" state="frozen"/>
      <selection pane="bottomLeft" activeCell="AQ31" sqref="AQ31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1.140625" style="3" customWidth="1"/>
    <col min="4" max="5" width="9.5703125" style="3" customWidth="1"/>
    <col min="6" max="6" width="8.7109375" style="3" customWidth="1"/>
    <col min="7" max="7" width="11.28515625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39" width="9.140625" style="3" customWidth="1"/>
    <col min="40" max="40" width="11" style="3" customWidth="1"/>
    <col min="41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10.5703125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0" width="9.85546875" style="3" customWidth="1"/>
    <col min="101" max="101" width="11.42578125" style="3" customWidth="1"/>
    <col min="102" max="102" width="13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2362021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533</v>
      </c>
      <c r="DI1" s="89" t="s">
        <v>534</v>
      </c>
      <c r="DJ1" s="84" t="s">
        <v>477</v>
      </c>
      <c r="DK1" s="84" t="s">
        <v>535</v>
      </c>
      <c r="DL1" s="84">
        <v>2025</v>
      </c>
      <c r="DM1" s="84" t="s">
        <v>444</v>
      </c>
      <c r="DN1" s="84" t="s">
        <v>536</v>
      </c>
    </row>
    <row r="2" spans="1:118" ht="15" x14ac:dyDescent="0.25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79"/>
      <c r="AF2" s="279"/>
      <c r="AG2" s="279"/>
      <c r="AH2" s="279"/>
      <c r="AI2" s="279"/>
      <c r="AJ2" s="279"/>
      <c r="AK2" s="279"/>
      <c r="AL2" s="279"/>
      <c r="AM2" s="279"/>
      <c r="AN2" s="279"/>
      <c r="AO2" s="279"/>
      <c r="AP2" s="279"/>
      <c r="AQ2" s="279"/>
      <c r="AR2" s="279"/>
      <c r="AS2" s="279"/>
      <c r="AT2" s="279"/>
      <c r="AU2" s="279"/>
      <c r="AV2" s="279"/>
      <c r="AW2" s="279"/>
      <c r="AX2" s="279"/>
      <c r="AY2" s="279"/>
      <c r="AZ2" s="279"/>
      <c r="BA2" s="279"/>
      <c r="BB2" s="279"/>
      <c r="BC2" s="279"/>
      <c r="BD2" s="279"/>
      <c r="BE2" s="279"/>
      <c r="BF2" s="279"/>
      <c r="BG2" s="279"/>
      <c r="BH2" s="279"/>
      <c r="BI2" s="279"/>
      <c r="BJ2" s="279"/>
      <c r="BK2" s="279"/>
      <c r="BL2" s="279"/>
      <c r="BM2" s="279"/>
      <c r="BN2" s="279"/>
      <c r="BO2" s="279"/>
      <c r="BP2" s="279"/>
      <c r="BQ2" s="279"/>
      <c r="BR2" s="279"/>
      <c r="BS2" s="279">
        <v>201700</v>
      </c>
      <c r="BT2" s="279"/>
      <c r="BU2" s="279"/>
      <c r="BV2" s="279"/>
      <c r="BW2" s="279"/>
      <c r="BX2" s="279"/>
      <c r="BY2" s="279"/>
      <c r="BZ2" s="279"/>
      <c r="CA2" s="279"/>
      <c r="CB2" s="279"/>
      <c r="CC2" s="279"/>
      <c r="CD2" s="279"/>
      <c r="CE2" s="279"/>
      <c r="CF2" s="279"/>
      <c r="CG2" s="279"/>
      <c r="CH2" s="279"/>
      <c r="CI2" s="279"/>
      <c r="CJ2" s="279"/>
      <c r="CK2" s="279"/>
      <c r="CL2" s="279"/>
      <c r="CM2" s="279"/>
      <c r="CN2" s="279"/>
      <c r="CO2" s="279"/>
      <c r="CP2" s="279"/>
      <c r="CQ2" s="279"/>
      <c r="CR2" s="279"/>
      <c r="CS2" s="279"/>
      <c r="CT2" s="279"/>
      <c r="CU2" s="279"/>
      <c r="CV2" s="279"/>
      <c r="CW2" s="279"/>
      <c r="CX2" s="279"/>
      <c r="CY2" s="279"/>
      <c r="CZ2" s="279">
        <v>6637.5</v>
      </c>
      <c r="DA2" s="279"/>
      <c r="DB2" s="279"/>
      <c r="DC2" s="279"/>
      <c r="DD2" s="279"/>
      <c r="DE2" s="279"/>
      <c r="DF2" s="279"/>
      <c r="DG2" s="87">
        <f>SUM(A2:DF2)</f>
        <v>208337.5</v>
      </c>
      <c r="DH2" s="304">
        <v>40390339444</v>
      </c>
      <c r="DI2" s="275">
        <f>+DG2</f>
        <v>208337.5</v>
      </c>
      <c r="DJ2" s="275"/>
      <c r="DK2" s="275"/>
      <c r="DL2" s="275"/>
      <c r="DM2" s="275">
        <f>+DK2+DL2</f>
        <v>0</v>
      </c>
      <c r="DN2" s="275"/>
    </row>
    <row r="3" spans="1:118" ht="15" x14ac:dyDescent="0.25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9"/>
      <c r="AD3" s="279"/>
      <c r="AE3" s="279"/>
      <c r="AF3" s="279"/>
      <c r="AG3" s="279"/>
      <c r="AH3" s="279"/>
      <c r="AI3" s="279"/>
      <c r="AJ3" s="279"/>
      <c r="AK3" s="279"/>
      <c r="AL3" s="279"/>
      <c r="AM3" s="279"/>
      <c r="AN3" s="279"/>
      <c r="AO3" s="279"/>
      <c r="AP3" s="279"/>
      <c r="AQ3" s="279"/>
      <c r="AR3" s="279"/>
      <c r="AS3" s="279"/>
      <c r="AT3" s="279"/>
      <c r="AU3" s="279"/>
      <c r="AV3" s="279"/>
      <c r="AW3" s="279"/>
      <c r="AX3" s="279"/>
      <c r="AY3" s="279"/>
      <c r="AZ3" s="279"/>
      <c r="BA3" s="279"/>
      <c r="BB3" s="279"/>
      <c r="BC3" s="279"/>
      <c r="BD3" s="279"/>
      <c r="BE3" s="279"/>
      <c r="BF3" s="279"/>
      <c r="BG3" s="279"/>
      <c r="BH3" s="279"/>
      <c r="BI3" s="279">
        <v>7000</v>
      </c>
      <c r="BJ3" s="279"/>
      <c r="BK3" s="279"/>
      <c r="BL3" s="279"/>
      <c r="BM3" s="279"/>
      <c r="BN3" s="279"/>
      <c r="BO3" s="279"/>
      <c r="BP3" s="279"/>
      <c r="BQ3" s="279"/>
      <c r="BR3" s="279"/>
      <c r="BS3" s="279"/>
      <c r="BT3" s="279"/>
      <c r="BU3" s="279"/>
      <c r="BV3" s="279"/>
      <c r="BW3" s="279"/>
      <c r="BX3" s="279"/>
      <c r="BY3" s="279"/>
      <c r="BZ3" s="279"/>
      <c r="CA3" s="279"/>
      <c r="CB3" s="279"/>
      <c r="CC3" s="279"/>
      <c r="CD3" s="279"/>
      <c r="CE3" s="279"/>
      <c r="CF3" s="279"/>
      <c r="CG3" s="279"/>
      <c r="CH3" s="279"/>
      <c r="CI3" s="279"/>
      <c r="CJ3" s="279"/>
      <c r="CK3" s="279"/>
      <c r="CL3" s="279"/>
      <c r="CM3" s="279"/>
      <c r="CN3" s="279"/>
      <c r="CO3" s="279"/>
      <c r="CP3" s="279"/>
      <c r="CQ3" s="279"/>
      <c r="CR3" s="279"/>
      <c r="CS3" s="279"/>
      <c r="CT3" s="279"/>
      <c r="CU3" s="279"/>
      <c r="CV3" s="279"/>
      <c r="CW3" s="279"/>
      <c r="CX3" s="279"/>
      <c r="CY3" s="279"/>
      <c r="CZ3" s="279"/>
      <c r="DA3" s="279"/>
      <c r="DB3" s="279"/>
      <c r="DC3" s="279"/>
      <c r="DD3" s="279"/>
      <c r="DE3" s="279"/>
      <c r="DF3" s="279"/>
      <c r="DG3" s="87">
        <f t="shared" ref="DG3:DG49" si="0">SUM(A3:DF3)</f>
        <v>7000</v>
      </c>
      <c r="DH3" s="304">
        <v>40390346015</v>
      </c>
      <c r="DI3" s="275">
        <f t="shared" ref="DI3:DI31" si="1">+DG3</f>
        <v>7000</v>
      </c>
      <c r="DJ3" s="275"/>
      <c r="DK3" s="275"/>
      <c r="DL3" s="275"/>
      <c r="DM3" s="275"/>
      <c r="DN3" s="275">
        <v>7000</v>
      </c>
    </row>
    <row r="4" spans="1:118" ht="15" x14ac:dyDescent="0.25">
      <c r="A4" s="279"/>
      <c r="B4" s="279"/>
      <c r="C4" s="279">
        <v>12058.15</v>
      </c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79"/>
      <c r="AE4" s="279"/>
      <c r="AF4" s="279"/>
      <c r="AG4" s="279"/>
      <c r="AH4" s="279"/>
      <c r="AI4" s="279"/>
      <c r="AJ4" s="279"/>
      <c r="AK4" s="279"/>
      <c r="AL4" s="279"/>
      <c r="AM4" s="279"/>
      <c r="AN4" s="279"/>
      <c r="AO4" s="279"/>
      <c r="AP4" s="279"/>
      <c r="AQ4" s="279"/>
      <c r="AR4" s="279"/>
      <c r="AS4" s="279"/>
      <c r="AT4" s="279"/>
      <c r="AU4" s="279"/>
      <c r="AV4" s="279"/>
      <c r="AW4" s="279"/>
      <c r="AX4" s="279"/>
      <c r="AY4" s="279"/>
      <c r="AZ4" s="279"/>
      <c r="BA4" s="279"/>
      <c r="BB4" s="279"/>
      <c r="BC4" s="279"/>
      <c r="BD4" s="279"/>
      <c r="BE4" s="279"/>
      <c r="BF4" s="279"/>
      <c r="BG4" s="279"/>
      <c r="BH4" s="279"/>
      <c r="BI4" s="279"/>
      <c r="BJ4" s="279"/>
      <c r="BK4" s="279"/>
      <c r="BL4" s="279"/>
      <c r="BM4" s="279"/>
      <c r="BN4" s="279"/>
      <c r="BO4" s="279"/>
      <c r="BP4" s="279"/>
      <c r="BQ4" s="279"/>
      <c r="BR4" s="279"/>
      <c r="BS4" s="279"/>
      <c r="BT4" s="279"/>
      <c r="BU4" s="279"/>
      <c r="BV4" s="279"/>
      <c r="BW4" s="279"/>
      <c r="BX4" s="279"/>
      <c r="BY4" s="279"/>
      <c r="BZ4" s="279"/>
      <c r="CA4" s="279"/>
      <c r="CB4" s="279"/>
      <c r="CC4" s="279"/>
      <c r="CD4" s="279"/>
      <c r="CE4" s="279"/>
      <c r="CF4" s="279"/>
      <c r="CG4" s="279"/>
      <c r="CH4" s="279"/>
      <c r="CI4" s="279"/>
      <c r="CJ4" s="279"/>
      <c r="CK4" s="279"/>
      <c r="CL4" s="279"/>
      <c r="CM4" s="279"/>
      <c r="CN4" s="279"/>
      <c r="CO4" s="279"/>
      <c r="CP4" s="279"/>
      <c r="CQ4" s="279"/>
      <c r="CR4" s="279"/>
      <c r="CS4" s="279"/>
      <c r="CT4" s="279"/>
      <c r="CU4" s="279"/>
      <c r="CV4" s="279"/>
      <c r="CW4" s="279"/>
      <c r="CX4" s="279"/>
      <c r="CY4" s="279"/>
      <c r="CZ4" s="279"/>
      <c r="DA4" s="279"/>
      <c r="DB4" s="279"/>
      <c r="DC4" s="279"/>
      <c r="DD4" s="279"/>
      <c r="DE4" s="279"/>
      <c r="DF4" s="279"/>
      <c r="DG4" s="87">
        <f t="shared" si="0"/>
        <v>12058.15</v>
      </c>
      <c r="DH4" s="304">
        <v>40390476537</v>
      </c>
      <c r="DI4" s="275">
        <f t="shared" si="1"/>
        <v>12058.15</v>
      </c>
      <c r="DJ4" s="275"/>
      <c r="DK4" s="275"/>
      <c r="DL4" s="275"/>
      <c r="DM4" s="275"/>
      <c r="DN4" s="275"/>
    </row>
    <row r="5" spans="1:118" ht="15" x14ac:dyDescent="0.25">
      <c r="A5" s="279"/>
      <c r="B5" s="279"/>
      <c r="C5" s="279"/>
      <c r="D5" s="279"/>
      <c r="E5" s="279"/>
      <c r="F5" s="279"/>
      <c r="G5" s="279">
        <v>12000</v>
      </c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  <c r="AA5" s="279"/>
      <c r="AB5" s="279"/>
      <c r="AC5" s="279"/>
      <c r="AD5" s="279"/>
      <c r="AE5" s="279"/>
      <c r="AF5" s="279"/>
      <c r="AG5" s="279"/>
      <c r="AH5" s="279"/>
      <c r="AI5" s="279"/>
      <c r="AJ5" s="279"/>
      <c r="AK5" s="279"/>
      <c r="AL5" s="279"/>
      <c r="AM5" s="279"/>
      <c r="AN5" s="279"/>
      <c r="AO5" s="279"/>
      <c r="AP5" s="279"/>
      <c r="AQ5" s="279"/>
      <c r="AR5" s="279"/>
      <c r="AS5" s="279"/>
      <c r="AT5" s="279"/>
      <c r="AU5" s="279"/>
      <c r="AV5" s="279"/>
      <c r="AW5" s="279"/>
      <c r="AX5" s="279"/>
      <c r="AY5" s="279"/>
      <c r="AZ5" s="279"/>
      <c r="BA5" s="279"/>
      <c r="BB5" s="279"/>
      <c r="BC5" s="279"/>
      <c r="BD5" s="279"/>
      <c r="BE5" s="279"/>
      <c r="BF5" s="279"/>
      <c r="BG5" s="279"/>
      <c r="BH5" s="279"/>
      <c r="BI5" s="279"/>
      <c r="BJ5" s="279"/>
      <c r="BK5" s="279"/>
      <c r="BL5" s="279"/>
      <c r="BM5" s="279"/>
      <c r="BN5" s="279"/>
      <c r="BO5" s="279"/>
      <c r="BP5" s="279"/>
      <c r="BQ5" s="279"/>
      <c r="BR5" s="279"/>
      <c r="BS5" s="279"/>
      <c r="BT5" s="279"/>
      <c r="BU5" s="279"/>
      <c r="BV5" s="279"/>
      <c r="BW5" s="279"/>
      <c r="BX5" s="279"/>
      <c r="BY5" s="279"/>
      <c r="BZ5" s="279"/>
      <c r="CA5" s="279"/>
      <c r="CB5" s="279"/>
      <c r="CC5" s="279"/>
      <c r="CD5" s="279"/>
      <c r="CE5" s="279"/>
      <c r="CF5" s="279"/>
      <c r="CG5" s="279"/>
      <c r="CH5" s="279"/>
      <c r="CI5" s="279"/>
      <c r="CJ5" s="279"/>
      <c r="CK5" s="279"/>
      <c r="CL5" s="279"/>
      <c r="CM5" s="279"/>
      <c r="CN5" s="279"/>
      <c r="CO5" s="279"/>
      <c r="CP5" s="279"/>
      <c r="CQ5" s="279"/>
      <c r="CR5" s="279"/>
      <c r="CS5" s="279"/>
      <c r="CT5" s="279"/>
      <c r="CU5" s="279"/>
      <c r="CV5" s="279"/>
      <c r="CW5" s="279"/>
      <c r="CX5" s="279"/>
      <c r="CY5" s="279"/>
      <c r="CZ5" s="279"/>
      <c r="DA5" s="279"/>
      <c r="DB5" s="279"/>
      <c r="DC5" s="279"/>
      <c r="DD5" s="279"/>
      <c r="DE5" s="279"/>
      <c r="DF5" s="279"/>
      <c r="DG5" s="87">
        <f t="shared" si="0"/>
        <v>12000</v>
      </c>
      <c r="DH5" s="304">
        <v>40390496325</v>
      </c>
      <c r="DI5" s="275">
        <f t="shared" si="1"/>
        <v>12000</v>
      </c>
      <c r="DJ5" s="275"/>
      <c r="DK5" s="275"/>
      <c r="DL5" s="275"/>
      <c r="DM5" s="275"/>
      <c r="DN5" s="275"/>
    </row>
    <row r="6" spans="1:118" ht="15" x14ac:dyDescent="0.25">
      <c r="A6" s="279"/>
      <c r="B6" s="279"/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  <c r="AD6" s="279"/>
      <c r="AE6" s="279"/>
      <c r="AF6" s="279"/>
      <c r="AG6" s="279"/>
      <c r="AH6" s="279"/>
      <c r="AI6" s="279"/>
      <c r="AJ6" s="279"/>
      <c r="AK6" s="279"/>
      <c r="AL6" s="279"/>
      <c r="AM6" s="279"/>
      <c r="AN6" s="279"/>
      <c r="AO6" s="279"/>
      <c r="AP6" s="279"/>
      <c r="AQ6" s="279"/>
      <c r="AR6" s="279"/>
      <c r="AS6" s="279"/>
      <c r="AT6" s="279"/>
      <c r="AU6" s="279"/>
      <c r="AV6" s="279"/>
      <c r="AW6" s="279"/>
      <c r="AX6" s="279"/>
      <c r="AY6" s="279"/>
      <c r="AZ6" s="279"/>
      <c r="BA6" s="279"/>
      <c r="BB6" s="279"/>
      <c r="BC6" s="279"/>
      <c r="BD6" s="279"/>
      <c r="BE6" s="279"/>
      <c r="BF6" s="279"/>
      <c r="BG6" s="279"/>
      <c r="BH6" s="279"/>
      <c r="BI6" s="279"/>
      <c r="BJ6" s="279"/>
      <c r="BK6" s="279"/>
      <c r="BL6" s="279"/>
      <c r="BM6" s="279"/>
      <c r="BN6" s="279"/>
      <c r="BO6" s="279"/>
      <c r="BP6" s="279"/>
      <c r="BQ6" s="279"/>
      <c r="BR6" s="279"/>
      <c r="BS6" s="279">
        <v>134703.23000000001</v>
      </c>
      <c r="BT6" s="279"/>
      <c r="BU6" s="279"/>
      <c r="BV6" s="279"/>
      <c r="BW6" s="279"/>
      <c r="BX6" s="279"/>
      <c r="BY6" s="279"/>
      <c r="BZ6" s="279"/>
      <c r="CA6" s="279"/>
      <c r="CB6" s="279"/>
      <c r="CC6" s="279"/>
      <c r="CD6" s="279"/>
      <c r="CE6" s="279"/>
      <c r="CF6" s="279"/>
      <c r="CG6" s="279"/>
      <c r="CH6" s="279"/>
      <c r="CI6" s="279"/>
      <c r="CJ6" s="279"/>
      <c r="CK6" s="279"/>
      <c r="CL6" s="279"/>
      <c r="CM6" s="279"/>
      <c r="CN6" s="279"/>
      <c r="CO6" s="279"/>
      <c r="CP6" s="279"/>
      <c r="CQ6" s="279"/>
      <c r="CR6" s="279"/>
      <c r="CS6" s="279"/>
      <c r="CT6" s="279"/>
      <c r="CU6" s="279"/>
      <c r="CV6" s="279"/>
      <c r="CW6" s="279"/>
      <c r="CX6" s="279"/>
      <c r="CY6" s="279"/>
      <c r="CZ6" s="279">
        <v>53556.42</v>
      </c>
      <c r="DA6" s="279"/>
      <c r="DB6" s="279"/>
      <c r="DC6" s="279"/>
      <c r="DD6" s="279"/>
      <c r="DE6" s="279"/>
      <c r="DF6" s="279"/>
      <c r="DG6" s="87">
        <f t="shared" si="0"/>
        <v>188259.65000000002</v>
      </c>
      <c r="DH6" s="304">
        <v>40390503943</v>
      </c>
      <c r="DI6" s="275">
        <f t="shared" si="1"/>
        <v>188259.65000000002</v>
      </c>
      <c r="DJ6" s="275"/>
      <c r="DK6" s="275"/>
      <c r="DL6" s="275"/>
      <c r="DM6" s="275"/>
      <c r="DN6" s="275"/>
    </row>
    <row r="7" spans="1:118" ht="15" x14ac:dyDescent="0.25">
      <c r="A7" s="279"/>
      <c r="B7" s="279"/>
      <c r="C7" s="279"/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79"/>
      <c r="O7" s="279"/>
      <c r="P7" s="279"/>
      <c r="Q7" s="279"/>
      <c r="R7" s="279"/>
      <c r="S7" s="279"/>
      <c r="T7" s="279"/>
      <c r="U7" s="279"/>
      <c r="V7" s="279"/>
      <c r="W7" s="279"/>
      <c r="X7" s="279"/>
      <c r="Y7" s="279"/>
      <c r="Z7" s="279"/>
      <c r="AA7" s="279"/>
      <c r="AB7" s="279"/>
      <c r="AC7" s="279"/>
      <c r="AD7" s="279"/>
      <c r="AE7" s="279"/>
      <c r="AF7" s="279"/>
      <c r="AG7" s="279"/>
      <c r="AH7" s="279"/>
      <c r="AI7" s="279">
        <v>7000</v>
      </c>
      <c r="AJ7" s="279"/>
      <c r="AK7" s="279"/>
      <c r="AL7" s="279"/>
      <c r="AM7" s="279"/>
      <c r="AN7" s="279"/>
      <c r="AO7" s="279"/>
      <c r="AP7" s="279"/>
      <c r="AQ7" s="279"/>
      <c r="AR7" s="279"/>
      <c r="AS7" s="279"/>
      <c r="AT7" s="279"/>
      <c r="AU7" s="279"/>
      <c r="AV7" s="279"/>
      <c r="AW7" s="279"/>
      <c r="AX7" s="279"/>
      <c r="AY7" s="279"/>
      <c r="AZ7" s="279"/>
      <c r="BA7" s="279"/>
      <c r="BB7" s="279"/>
      <c r="BC7" s="279"/>
      <c r="BD7" s="279"/>
      <c r="BE7" s="279"/>
      <c r="BF7" s="279"/>
      <c r="BG7" s="279"/>
      <c r="BH7" s="279"/>
      <c r="BI7" s="279"/>
      <c r="BJ7" s="279"/>
      <c r="BK7" s="279"/>
      <c r="BL7" s="279"/>
      <c r="BM7" s="279"/>
      <c r="BN7" s="279"/>
      <c r="BO7" s="279"/>
      <c r="BP7" s="279"/>
      <c r="BQ7" s="279"/>
      <c r="BR7" s="279"/>
      <c r="BS7" s="279"/>
      <c r="BT7" s="279"/>
      <c r="BU7" s="279"/>
      <c r="BV7" s="279"/>
      <c r="BW7" s="279"/>
      <c r="BX7" s="279"/>
      <c r="BY7" s="279"/>
      <c r="BZ7" s="279"/>
      <c r="CA7" s="279"/>
      <c r="CB7" s="279"/>
      <c r="CC7" s="279"/>
      <c r="CD7" s="279"/>
      <c r="CE7" s="279"/>
      <c r="CF7" s="279"/>
      <c r="CG7" s="279"/>
      <c r="CH7" s="279"/>
      <c r="CI7" s="279"/>
      <c r="CJ7" s="279"/>
      <c r="CK7" s="279"/>
      <c r="CL7" s="279"/>
      <c r="CM7" s="279"/>
      <c r="CN7" s="279"/>
      <c r="CO7" s="279"/>
      <c r="CP7" s="279"/>
      <c r="CQ7" s="279"/>
      <c r="CR7" s="279"/>
      <c r="CS7" s="279"/>
      <c r="CT7" s="279"/>
      <c r="CU7" s="279"/>
      <c r="CV7" s="279"/>
      <c r="CW7" s="279"/>
      <c r="CX7" s="279"/>
      <c r="CY7" s="279"/>
      <c r="CZ7" s="279"/>
      <c r="DA7" s="279"/>
      <c r="DB7" s="279"/>
      <c r="DC7" s="279"/>
      <c r="DD7" s="279"/>
      <c r="DE7" s="279"/>
      <c r="DF7" s="279"/>
      <c r="DG7" s="87">
        <f t="shared" si="0"/>
        <v>7000</v>
      </c>
      <c r="DH7" s="304">
        <v>40390515464</v>
      </c>
      <c r="DI7" s="275">
        <f t="shared" si="1"/>
        <v>7000</v>
      </c>
      <c r="DJ7" s="275"/>
      <c r="DK7" s="275"/>
      <c r="DL7" s="275"/>
      <c r="DM7" s="275"/>
      <c r="DN7" s="275">
        <v>7000</v>
      </c>
    </row>
    <row r="8" spans="1:118" ht="15" x14ac:dyDescent="0.25">
      <c r="A8" s="279"/>
      <c r="B8" s="279"/>
      <c r="C8" s="279"/>
      <c r="D8" s="279"/>
      <c r="E8" s="279"/>
      <c r="F8" s="279"/>
      <c r="G8" s="279"/>
      <c r="H8" s="279"/>
      <c r="I8" s="279"/>
      <c r="J8" s="279"/>
      <c r="K8" s="279">
        <v>4650</v>
      </c>
      <c r="L8" s="279"/>
      <c r="M8" s="279"/>
      <c r="N8" s="279"/>
      <c r="O8" s="279"/>
      <c r="P8" s="279"/>
      <c r="Q8" s="279"/>
      <c r="R8" s="279"/>
      <c r="S8" s="279"/>
      <c r="T8" s="279"/>
      <c r="U8" s="279"/>
      <c r="V8" s="279"/>
      <c r="W8" s="279"/>
      <c r="X8" s="279"/>
      <c r="Y8" s="279"/>
      <c r="Z8" s="279"/>
      <c r="AA8" s="279"/>
      <c r="AB8" s="279"/>
      <c r="AC8" s="279"/>
      <c r="AD8" s="279"/>
      <c r="AE8" s="279"/>
      <c r="AF8" s="279"/>
      <c r="AG8" s="279"/>
      <c r="AH8" s="279"/>
      <c r="AI8" s="279"/>
      <c r="AJ8" s="279"/>
      <c r="AK8" s="279"/>
      <c r="AL8" s="279"/>
      <c r="AM8" s="279"/>
      <c r="AN8" s="279"/>
      <c r="AO8" s="279"/>
      <c r="AP8" s="279"/>
      <c r="AQ8" s="279"/>
      <c r="AR8" s="279"/>
      <c r="AS8" s="279"/>
      <c r="AT8" s="279"/>
      <c r="AU8" s="279"/>
      <c r="AV8" s="279"/>
      <c r="AW8" s="279"/>
      <c r="AX8" s="279"/>
      <c r="AY8" s="279"/>
      <c r="AZ8" s="279"/>
      <c r="BA8" s="279"/>
      <c r="BB8" s="279"/>
      <c r="BC8" s="279"/>
      <c r="BD8" s="279"/>
      <c r="BE8" s="279"/>
      <c r="BF8" s="279"/>
      <c r="BG8" s="279"/>
      <c r="BH8" s="279"/>
      <c r="BI8" s="279"/>
      <c r="BJ8" s="279"/>
      <c r="BK8" s="279"/>
      <c r="BL8" s="279"/>
      <c r="BM8" s="279"/>
      <c r="BN8" s="279"/>
      <c r="BO8" s="279"/>
      <c r="BP8" s="279"/>
      <c r="BQ8" s="279"/>
      <c r="BR8" s="279"/>
      <c r="BS8" s="279"/>
      <c r="BT8" s="279"/>
      <c r="BU8" s="279"/>
      <c r="BV8" s="279"/>
      <c r="BW8" s="279"/>
      <c r="BX8" s="279"/>
      <c r="BY8" s="279"/>
      <c r="BZ8" s="279"/>
      <c r="CA8" s="279"/>
      <c r="CB8" s="279"/>
      <c r="CC8" s="279"/>
      <c r="CD8" s="279"/>
      <c r="CE8" s="279"/>
      <c r="CF8" s="279"/>
      <c r="CG8" s="279"/>
      <c r="CH8" s="279"/>
      <c r="CI8" s="279"/>
      <c r="CJ8" s="279"/>
      <c r="CK8" s="279"/>
      <c r="CL8" s="279"/>
      <c r="CM8" s="279"/>
      <c r="CN8" s="279"/>
      <c r="CO8" s="279"/>
      <c r="CP8" s="279"/>
      <c r="CQ8" s="279"/>
      <c r="CR8" s="279"/>
      <c r="CS8" s="279"/>
      <c r="CT8" s="279"/>
      <c r="CU8" s="279"/>
      <c r="CV8" s="279"/>
      <c r="CW8" s="279"/>
      <c r="CX8" s="279"/>
      <c r="CY8" s="279"/>
      <c r="CZ8" s="279"/>
      <c r="DA8" s="279"/>
      <c r="DB8" s="279"/>
      <c r="DC8" s="279"/>
      <c r="DD8" s="279"/>
      <c r="DE8" s="279"/>
      <c r="DF8" s="279"/>
      <c r="DG8" s="87">
        <f t="shared" si="0"/>
        <v>4650</v>
      </c>
      <c r="DH8" s="304">
        <v>40390550450</v>
      </c>
      <c r="DI8" s="275">
        <f t="shared" si="1"/>
        <v>4650</v>
      </c>
      <c r="DJ8" s="275"/>
      <c r="DK8" s="275"/>
      <c r="DL8" s="275"/>
      <c r="DM8" s="275"/>
      <c r="DN8" s="275"/>
    </row>
    <row r="9" spans="1:118" ht="15" x14ac:dyDescent="0.25">
      <c r="A9" s="279"/>
      <c r="B9" s="279"/>
      <c r="C9" s="279"/>
      <c r="D9" s="279"/>
      <c r="E9" s="279"/>
      <c r="F9" s="279"/>
      <c r="G9" s="279"/>
      <c r="H9" s="279"/>
      <c r="I9" s="279"/>
      <c r="J9" s="279"/>
      <c r="K9" s="279">
        <v>7300</v>
      </c>
      <c r="L9" s="279"/>
      <c r="M9" s="279"/>
      <c r="N9" s="279"/>
      <c r="O9" s="279"/>
      <c r="P9" s="279"/>
      <c r="Q9" s="279"/>
      <c r="R9" s="279"/>
      <c r="S9" s="279"/>
      <c r="T9" s="279"/>
      <c r="U9" s="279"/>
      <c r="V9" s="279"/>
      <c r="W9" s="279"/>
      <c r="X9" s="279"/>
      <c r="Y9" s="279"/>
      <c r="Z9" s="279"/>
      <c r="AA9" s="279"/>
      <c r="AB9" s="279"/>
      <c r="AC9" s="279"/>
      <c r="AD9" s="279"/>
      <c r="AE9" s="279"/>
      <c r="AF9" s="279"/>
      <c r="AG9" s="279"/>
      <c r="AH9" s="279"/>
      <c r="AI9" s="279"/>
      <c r="AJ9" s="279"/>
      <c r="AK9" s="279"/>
      <c r="AL9" s="279"/>
      <c r="AM9" s="279"/>
      <c r="AN9" s="279"/>
      <c r="AO9" s="279"/>
      <c r="AP9" s="279"/>
      <c r="AQ9" s="279"/>
      <c r="AR9" s="279"/>
      <c r="AS9" s="279"/>
      <c r="AT9" s="279"/>
      <c r="AU9" s="279"/>
      <c r="AV9" s="279"/>
      <c r="AW9" s="279"/>
      <c r="AX9" s="279"/>
      <c r="AY9" s="279"/>
      <c r="AZ9" s="279"/>
      <c r="BA9" s="279"/>
      <c r="BB9" s="279"/>
      <c r="BC9" s="279"/>
      <c r="BD9" s="279"/>
      <c r="BE9" s="279"/>
      <c r="BF9" s="279"/>
      <c r="BG9" s="279"/>
      <c r="BH9" s="279"/>
      <c r="BI9" s="279"/>
      <c r="BJ9" s="279"/>
      <c r="BK9" s="279"/>
      <c r="BL9" s="279"/>
      <c r="BM9" s="279"/>
      <c r="BN9" s="279"/>
      <c r="BO9" s="279"/>
      <c r="BP9" s="279"/>
      <c r="BQ9" s="279"/>
      <c r="BR9" s="279"/>
      <c r="BS9" s="279"/>
      <c r="BT9" s="279"/>
      <c r="BU9" s="279"/>
      <c r="BV9" s="279"/>
      <c r="BW9" s="279"/>
      <c r="BX9" s="279"/>
      <c r="BY9" s="279"/>
      <c r="BZ9" s="279"/>
      <c r="CA9" s="279"/>
      <c r="CB9" s="279"/>
      <c r="CC9" s="279"/>
      <c r="CD9" s="279"/>
      <c r="CE9" s="279"/>
      <c r="CF9" s="279"/>
      <c r="CG9" s="279"/>
      <c r="CH9" s="279"/>
      <c r="CI9" s="279"/>
      <c r="CJ9" s="279"/>
      <c r="CK9" s="279"/>
      <c r="CL9" s="279"/>
      <c r="CM9" s="279"/>
      <c r="CN9" s="279"/>
      <c r="CO9" s="279"/>
      <c r="CP9" s="279"/>
      <c r="CQ9" s="279"/>
      <c r="CR9" s="279"/>
      <c r="CS9" s="279"/>
      <c r="CT9" s="279"/>
      <c r="CU9" s="279"/>
      <c r="CV9" s="279"/>
      <c r="CW9" s="279"/>
      <c r="CX9" s="279"/>
      <c r="CY9" s="279"/>
      <c r="CZ9" s="279"/>
      <c r="DA9" s="279"/>
      <c r="DB9" s="279"/>
      <c r="DC9" s="279"/>
      <c r="DD9" s="279"/>
      <c r="DE9" s="279"/>
      <c r="DF9" s="279"/>
      <c r="DG9" s="87">
        <f t="shared" si="0"/>
        <v>7300</v>
      </c>
      <c r="DH9" s="304">
        <v>40390573347</v>
      </c>
      <c r="DI9" s="275">
        <f t="shared" si="1"/>
        <v>7300</v>
      </c>
      <c r="DJ9" s="275"/>
      <c r="DK9" s="275"/>
      <c r="DL9" s="275"/>
      <c r="DM9" s="275"/>
      <c r="DN9" s="275"/>
    </row>
    <row r="10" spans="1:118" ht="15" x14ac:dyDescent="0.25">
      <c r="A10" s="279"/>
      <c r="B10" s="279"/>
      <c r="C10" s="279"/>
      <c r="D10" s="279"/>
      <c r="E10" s="279"/>
      <c r="F10" s="279"/>
      <c r="G10" s="279"/>
      <c r="H10" s="279"/>
      <c r="I10" s="279"/>
      <c r="J10" s="279"/>
      <c r="K10" s="279">
        <v>3900</v>
      </c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79"/>
      <c r="AD10" s="279"/>
      <c r="AE10" s="279"/>
      <c r="AF10" s="279"/>
      <c r="AG10" s="279"/>
      <c r="AH10" s="279"/>
      <c r="AI10" s="279"/>
      <c r="AJ10" s="279"/>
      <c r="AK10" s="279"/>
      <c r="AL10" s="279"/>
      <c r="AM10" s="279"/>
      <c r="AN10" s="279"/>
      <c r="AO10" s="279"/>
      <c r="AP10" s="279"/>
      <c r="AQ10" s="279"/>
      <c r="AR10" s="279"/>
      <c r="AS10" s="279"/>
      <c r="AT10" s="279"/>
      <c r="AU10" s="279"/>
      <c r="AV10" s="279"/>
      <c r="AW10" s="279"/>
      <c r="AX10" s="279"/>
      <c r="AY10" s="279"/>
      <c r="AZ10" s="279"/>
      <c r="BA10" s="279"/>
      <c r="BB10" s="279"/>
      <c r="BC10" s="279"/>
      <c r="BD10" s="279"/>
      <c r="BE10" s="279"/>
      <c r="BF10" s="279"/>
      <c r="BG10" s="279"/>
      <c r="BH10" s="279"/>
      <c r="BI10" s="279"/>
      <c r="BJ10" s="279"/>
      <c r="BK10" s="279"/>
      <c r="BL10" s="279"/>
      <c r="BM10" s="279"/>
      <c r="BN10" s="279"/>
      <c r="BO10" s="279"/>
      <c r="BP10" s="279"/>
      <c r="BQ10" s="279"/>
      <c r="BR10" s="279"/>
      <c r="BS10" s="279"/>
      <c r="BT10" s="279"/>
      <c r="BU10" s="279"/>
      <c r="BV10" s="279"/>
      <c r="BW10" s="279"/>
      <c r="BX10" s="279"/>
      <c r="BY10" s="279"/>
      <c r="BZ10" s="279"/>
      <c r="CA10" s="279"/>
      <c r="CB10" s="279"/>
      <c r="CC10" s="279"/>
      <c r="CD10" s="279"/>
      <c r="CE10" s="279"/>
      <c r="CF10" s="279"/>
      <c r="CG10" s="279"/>
      <c r="CH10" s="279"/>
      <c r="CI10" s="279"/>
      <c r="CJ10" s="279"/>
      <c r="CK10" s="279"/>
      <c r="CL10" s="279"/>
      <c r="CM10" s="279"/>
      <c r="CN10" s="279"/>
      <c r="CO10" s="279"/>
      <c r="CP10" s="279"/>
      <c r="CQ10" s="279"/>
      <c r="CR10" s="279"/>
      <c r="CS10" s="279"/>
      <c r="CT10" s="279"/>
      <c r="CU10" s="279"/>
      <c r="CV10" s="279"/>
      <c r="CW10" s="279"/>
      <c r="CX10" s="279"/>
      <c r="CY10" s="279"/>
      <c r="CZ10" s="279"/>
      <c r="DA10" s="279"/>
      <c r="DB10" s="279"/>
      <c r="DC10" s="279"/>
      <c r="DD10" s="279"/>
      <c r="DE10" s="279"/>
      <c r="DF10" s="279"/>
      <c r="DG10" s="87">
        <f t="shared" si="0"/>
        <v>3900</v>
      </c>
      <c r="DH10" s="304">
        <v>40390597190</v>
      </c>
      <c r="DI10" s="275">
        <f t="shared" si="1"/>
        <v>3900</v>
      </c>
      <c r="DJ10" s="275"/>
      <c r="DK10" s="275"/>
      <c r="DL10" s="275"/>
      <c r="DM10" s="275"/>
      <c r="DN10" s="275"/>
    </row>
    <row r="11" spans="1:118" ht="15" x14ac:dyDescent="0.25">
      <c r="A11" s="279"/>
      <c r="B11" s="279"/>
      <c r="C11" s="279"/>
      <c r="D11" s="279"/>
      <c r="E11" s="279"/>
      <c r="F11" s="279"/>
      <c r="G11" s="279"/>
      <c r="H11" s="279"/>
      <c r="I11" s="279"/>
      <c r="J11" s="279"/>
      <c r="K11" s="279">
        <v>1350</v>
      </c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79"/>
      <c r="AD11" s="279"/>
      <c r="AE11" s="279"/>
      <c r="AF11" s="279"/>
      <c r="AG11" s="279"/>
      <c r="AH11" s="279"/>
      <c r="AI11" s="279"/>
      <c r="AJ11" s="279"/>
      <c r="AK11" s="279"/>
      <c r="AL11" s="279"/>
      <c r="AM11" s="279"/>
      <c r="AN11" s="279"/>
      <c r="AO11" s="279"/>
      <c r="AP11" s="279"/>
      <c r="AQ11" s="279"/>
      <c r="AR11" s="279"/>
      <c r="AS11" s="279"/>
      <c r="AT11" s="279"/>
      <c r="AU11" s="279"/>
      <c r="AV11" s="279"/>
      <c r="AW11" s="279"/>
      <c r="AX11" s="279"/>
      <c r="AY11" s="279"/>
      <c r="AZ11" s="279"/>
      <c r="BA11" s="279"/>
      <c r="BB11" s="279"/>
      <c r="BC11" s="279"/>
      <c r="BD11" s="279"/>
      <c r="BE11" s="279"/>
      <c r="BF11" s="279"/>
      <c r="BG11" s="279"/>
      <c r="BH11" s="279"/>
      <c r="BI11" s="279"/>
      <c r="BJ11" s="279"/>
      <c r="BK11" s="279"/>
      <c r="BL11" s="279"/>
      <c r="BM11" s="279"/>
      <c r="BN11" s="279"/>
      <c r="BO11" s="279"/>
      <c r="BP11" s="279"/>
      <c r="BQ11" s="279"/>
      <c r="BR11" s="279"/>
      <c r="BS11" s="279"/>
      <c r="BT11" s="279"/>
      <c r="BU11" s="279"/>
      <c r="BV11" s="279"/>
      <c r="BW11" s="279"/>
      <c r="BX11" s="279"/>
      <c r="BY11" s="279"/>
      <c r="BZ11" s="279"/>
      <c r="CA11" s="279"/>
      <c r="CB11" s="279"/>
      <c r="CC11" s="279"/>
      <c r="CD11" s="279"/>
      <c r="CE11" s="279"/>
      <c r="CF11" s="279"/>
      <c r="CG11" s="279"/>
      <c r="CH11" s="279"/>
      <c r="CI11" s="279"/>
      <c r="CJ11" s="279"/>
      <c r="CK11" s="279"/>
      <c r="CL11" s="279"/>
      <c r="CM11" s="279"/>
      <c r="CN11" s="279"/>
      <c r="CO11" s="279"/>
      <c r="CP11" s="279"/>
      <c r="CQ11" s="279"/>
      <c r="CR11" s="279"/>
      <c r="CS11" s="279"/>
      <c r="CT11" s="279"/>
      <c r="CU11" s="279"/>
      <c r="CV11" s="279"/>
      <c r="CW11" s="279"/>
      <c r="CX11" s="279"/>
      <c r="CY11" s="279"/>
      <c r="CZ11" s="279"/>
      <c r="DA11" s="279"/>
      <c r="DB11" s="279"/>
      <c r="DC11" s="279"/>
      <c r="DD11" s="279"/>
      <c r="DE11" s="279"/>
      <c r="DF11" s="279"/>
      <c r="DG11" s="87">
        <f t="shared" si="0"/>
        <v>1350</v>
      </c>
      <c r="DH11" s="304">
        <v>40390606122</v>
      </c>
      <c r="DI11" s="275">
        <f t="shared" si="1"/>
        <v>1350</v>
      </c>
      <c r="DJ11" s="275"/>
      <c r="DK11" s="275"/>
      <c r="DL11" s="275"/>
      <c r="DM11" s="275"/>
      <c r="DN11" s="275"/>
    </row>
    <row r="12" spans="1:118" ht="15" x14ac:dyDescent="0.25">
      <c r="A12" s="279"/>
      <c r="B12" s="279"/>
      <c r="C12" s="279"/>
      <c r="D12" s="279"/>
      <c r="E12" s="279"/>
      <c r="F12" s="279"/>
      <c r="G12" s="279"/>
      <c r="H12" s="279"/>
      <c r="I12" s="279"/>
      <c r="J12" s="279"/>
      <c r="K12" s="279">
        <v>900</v>
      </c>
      <c r="L12" s="279"/>
      <c r="M12" s="279"/>
      <c r="N12" s="279"/>
      <c r="O12" s="279"/>
      <c r="P12" s="279"/>
      <c r="Q12" s="279"/>
      <c r="R12" s="279"/>
      <c r="S12" s="279"/>
      <c r="T12" s="279"/>
      <c r="U12" s="279"/>
      <c r="V12" s="279"/>
      <c r="W12" s="279"/>
      <c r="X12" s="279"/>
      <c r="Y12" s="279"/>
      <c r="Z12" s="279"/>
      <c r="AA12" s="279"/>
      <c r="AB12" s="279"/>
      <c r="AC12" s="279"/>
      <c r="AD12" s="279"/>
      <c r="AE12" s="279"/>
      <c r="AF12" s="279"/>
      <c r="AG12" s="279"/>
      <c r="AH12" s="279"/>
      <c r="AI12" s="279"/>
      <c r="AJ12" s="279"/>
      <c r="AK12" s="279"/>
      <c r="AL12" s="279"/>
      <c r="AM12" s="279"/>
      <c r="AN12" s="279"/>
      <c r="AO12" s="279"/>
      <c r="AP12" s="279"/>
      <c r="AQ12" s="279"/>
      <c r="AR12" s="279"/>
      <c r="AS12" s="279"/>
      <c r="AT12" s="279"/>
      <c r="AU12" s="279"/>
      <c r="AV12" s="279"/>
      <c r="AW12" s="279"/>
      <c r="AX12" s="279"/>
      <c r="AY12" s="279"/>
      <c r="AZ12" s="279"/>
      <c r="BA12" s="279"/>
      <c r="BB12" s="279"/>
      <c r="BC12" s="279"/>
      <c r="BD12" s="279"/>
      <c r="BE12" s="279"/>
      <c r="BF12" s="279"/>
      <c r="BG12" s="279"/>
      <c r="BH12" s="279"/>
      <c r="BI12" s="279"/>
      <c r="BJ12" s="279"/>
      <c r="BK12" s="279"/>
      <c r="BL12" s="279"/>
      <c r="BM12" s="279"/>
      <c r="BN12" s="279"/>
      <c r="BO12" s="279"/>
      <c r="BP12" s="279"/>
      <c r="BQ12" s="279"/>
      <c r="BR12" s="279"/>
      <c r="BS12" s="279"/>
      <c r="BT12" s="279"/>
      <c r="BU12" s="279"/>
      <c r="BV12" s="279"/>
      <c r="BW12" s="279"/>
      <c r="BX12" s="279"/>
      <c r="BY12" s="279"/>
      <c r="BZ12" s="279"/>
      <c r="CA12" s="279"/>
      <c r="CB12" s="279"/>
      <c r="CC12" s="279"/>
      <c r="CD12" s="279"/>
      <c r="CE12" s="279"/>
      <c r="CF12" s="279"/>
      <c r="CG12" s="279"/>
      <c r="CH12" s="279"/>
      <c r="CI12" s="279"/>
      <c r="CJ12" s="279"/>
      <c r="CK12" s="279"/>
      <c r="CL12" s="279"/>
      <c r="CM12" s="279"/>
      <c r="CN12" s="279"/>
      <c r="CO12" s="279"/>
      <c r="CP12" s="279"/>
      <c r="CQ12" s="279"/>
      <c r="CR12" s="279"/>
      <c r="CS12" s="279"/>
      <c r="CT12" s="279"/>
      <c r="CU12" s="279"/>
      <c r="CV12" s="279"/>
      <c r="CW12" s="279"/>
      <c r="CX12" s="279"/>
      <c r="CY12" s="279"/>
      <c r="CZ12" s="279"/>
      <c r="DA12" s="279"/>
      <c r="DB12" s="279"/>
      <c r="DC12" s="279"/>
      <c r="DD12" s="279"/>
      <c r="DE12" s="279"/>
      <c r="DF12" s="279"/>
      <c r="DG12" s="87">
        <f t="shared" si="0"/>
        <v>900</v>
      </c>
      <c r="DH12" s="304">
        <v>40390612920</v>
      </c>
      <c r="DI12" s="275">
        <f t="shared" si="1"/>
        <v>900</v>
      </c>
      <c r="DJ12" s="275"/>
      <c r="DK12" s="275"/>
      <c r="DL12" s="275"/>
      <c r="DM12" s="275"/>
      <c r="DN12" s="275"/>
    </row>
    <row r="13" spans="1:118" ht="15" x14ac:dyDescent="0.25">
      <c r="A13" s="279"/>
      <c r="B13" s="279"/>
      <c r="C13" s="279"/>
      <c r="D13" s="279"/>
      <c r="E13" s="279"/>
      <c r="F13" s="279"/>
      <c r="G13" s="279"/>
      <c r="H13" s="279"/>
      <c r="I13" s="279"/>
      <c r="J13" s="279"/>
      <c r="K13" s="279">
        <v>900</v>
      </c>
      <c r="L13" s="279"/>
      <c r="M13" s="279"/>
      <c r="N13" s="279"/>
      <c r="O13" s="279"/>
      <c r="P13" s="279"/>
      <c r="Q13" s="279"/>
      <c r="R13" s="279"/>
      <c r="S13" s="279"/>
      <c r="T13" s="279"/>
      <c r="U13" s="279"/>
      <c r="V13" s="279"/>
      <c r="W13" s="279"/>
      <c r="X13" s="279"/>
      <c r="Y13" s="279"/>
      <c r="Z13" s="279"/>
      <c r="AA13" s="279"/>
      <c r="AB13" s="279"/>
      <c r="AC13" s="279"/>
      <c r="AD13" s="279"/>
      <c r="AE13" s="279"/>
      <c r="AF13" s="279"/>
      <c r="AG13" s="279"/>
      <c r="AH13" s="279"/>
      <c r="AI13" s="279"/>
      <c r="AJ13" s="279"/>
      <c r="AK13" s="279"/>
      <c r="AL13" s="279"/>
      <c r="AM13" s="279"/>
      <c r="AN13" s="279"/>
      <c r="AO13" s="279"/>
      <c r="AP13" s="279"/>
      <c r="AQ13" s="279"/>
      <c r="AR13" s="279"/>
      <c r="AS13" s="279"/>
      <c r="AT13" s="279"/>
      <c r="AU13" s="279"/>
      <c r="AV13" s="279"/>
      <c r="AW13" s="279"/>
      <c r="AX13" s="279"/>
      <c r="AY13" s="279"/>
      <c r="AZ13" s="279"/>
      <c r="BA13" s="279"/>
      <c r="BB13" s="279"/>
      <c r="BC13" s="279"/>
      <c r="BD13" s="279"/>
      <c r="BE13" s="279"/>
      <c r="BF13" s="279"/>
      <c r="BG13" s="279"/>
      <c r="BH13" s="279"/>
      <c r="BI13" s="279"/>
      <c r="BJ13" s="279"/>
      <c r="BK13" s="279"/>
      <c r="BL13" s="279"/>
      <c r="BM13" s="279"/>
      <c r="BN13" s="279"/>
      <c r="BO13" s="279"/>
      <c r="BP13" s="279"/>
      <c r="BQ13" s="279"/>
      <c r="BR13" s="279"/>
      <c r="BS13" s="279"/>
      <c r="BT13" s="279"/>
      <c r="BU13" s="279"/>
      <c r="BV13" s="279"/>
      <c r="BW13" s="279"/>
      <c r="BX13" s="279"/>
      <c r="BY13" s="279"/>
      <c r="BZ13" s="279"/>
      <c r="CA13" s="279"/>
      <c r="CB13" s="279"/>
      <c r="CC13" s="279"/>
      <c r="CD13" s="279"/>
      <c r="CE13" s="279"/>
      <c r="CF13" s="279"/>
      <c r="CG13" s="279"/>
      <c r="CH13" s="279"/>
      <c r="CI13" s="279"/>
      <c r="CJ13" s="279"/>
      <c r="CK13" s="279"/>
      <c r="CL13" s="279"/>
      <c r="CM13" s="279"/>
      <c r="CN13" s="279"/>
      <c r="CO13" s="279"/>
      <c r="CP13" s="279"/>
      <c r="CQ13" s="279"/>
      <c r="CR13" s="279"/>
      <c r="CS13" s="279"/>
      <c r="CT13" s="279"/>
      <c r="CU13" s="279"/>
      <c r="CV13" s="279"/>
      <c r="CW13" s="279"/>
      <c r="CX13" s="279"/>
      <c r="CY13" s="279"/>
      <c r="CZ13" s="279"/>
      <c r="DA13" s="279"/>
      <c r="DB13" s="279"/>
      <c r="DC13" s="279"/>
      <c r="DD13" s="279"/>
      <c r="DE13" s="279"/>
      <c r="DF13" s="279"/>
      <c r="DG13" s="87">
        <f t="shared" si="0"/>
        <v>900</v>
      </c>
      <c r="DH13" s="304">
        <v>40390619709</v>
      </c>
      <c r="DI13" s="275">
        <f t="shared" si="1"/>
        <v>900</v>
      </c>
      <c r="DJ13" s="275"/>
      <c r="DK13" s="275"/>
      <c r="DL13" s="275"/>
      <c r="DM13" s="275"/>
      <c r="DN13" s="275"/>
    </row>
    <row r="14" spans="1:118" ht="15" x14ac:dyDescent="0.25">
      <c r="A14" s="279"/>
      <c r="B14" s="279"/>
      <c r="C14" s="279"/>
      <c r="D14" s="279"/>
      <c r="E14" s="279"/>
      <c r="F14" s="279"/>
      <c r="G14" s="279"/>
      <c r="H14" s="279"/>
      <c r="I14" s="279"/>
      <c r="J14" s="279"/>
      <c r="K14" s="279">
        <v>900</v>
      </c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9"/>
      <c r="AC14" s="279"/>
      <c r="AD14" s="279"/>
      <c r="AE14" s="279"/>
      <c r="AF14" s="279"/>
      <c r="AG14" s="279"/>
      <c r="AH14" s="279"/>
      <c r="AI14" s="279"/>
      <c r="AJ14" s="279"/>
      <c r="AK14" s="279"/>
      <c r="AL14" s="279"/>
      <c r="AM14" s="279"/>
      <c r="AN14" s="279"/>
      <c r="AO14" s="279"/>
      <c r="AP14" s="279"/>
      <c r="AQ14" s="279"/>
      <c r="AR14" s="279"/>
      <c r="AS14" s="279"/>
      <c r="AT14" s="279"/>
      <c r="AU14" s="279"/>
      <c r="AV14" s="279"/>
      <c r="AW14" s="279"/>
      <c r="AX14" s="279"/>
      <c r="AY14" s="279"/>
      <c r="AZ14" s="279"/>
      <c r="BA14" s="279"/>
      <c r="BB14" s="279"/>
      <c r="BC14" s="279"/>
      <c r="BD14" s="279"/>
      <c r="BE14" s="279"/>
      <c r="BF14" s="279"/>
      <c r="BG14" s="279"/>
      <c r="BH14" s="279"/>
      <c r="BI14" s="279"/>
      <c r="BJ14" s="279"/>
      <c r="BK14" s="279"/>
      <c r="BL14" s="279"/>
      <c r="BM14" s="279"/>
      <c r="BN14" s="279"/>
      <c r="BO14" s="279"/>
      <c r="BP14" s="279"/>
      <c r="BQ14" s="279"/>
      <c r="BR14" s="279"/>
      <c r="BS14" s="279"/>
      <c r="BT14" s="279"/>
      <c r="BU14" s="279"/>
      <c r="BV14" s="279"/>
      <c r="BW14" s="279"/>
      <c r="BX14" s="279"/>
      <c r="BY14" s="279"/>
      <c r="BZ14" s="279"/>
      <c r="CA14" s="279"/>
      <c r="CB14" s="279"/>
      <c r="CC14" s="279"/>
      <c r="CD14" s="279"/>
      <c r="CE14" s="279"/>
      <c r="CF14" s="279"/>
      <c r="CG14" s="279"/>
      <c r="CH14" s="279"/>
      <c r="CI14" s="279"/>
      <c r="CJ14" s="279"/>
      <c r="CK14" s="279"/>
      <c r="CL14" s="279"/>
      <c r="CM14" s="279"/>
      <c r="CN14" s="279"/>
      <c r="CO14" s="279"/>
      <c r="CP14" s="279"/>
      <c r="CQ14" s="279"/>
      <c r="CR14" s="279"/>
      <c r="CS14" s="279"/>
      <c r="CT14" s="279"/>
      <c r="CU14" s="279"/>
      <c r="CV14" s="279"/>
      <c r="CW14" s="279"/>
      <c r="CX14" s="279"/>
      <c r="CY14" s="279"/>
      <c r="CZ14" s="279"/>
      <c r="DA14" s="279"/>
      <c r="DB14" s="279"/>
      <c r="DC14" s="279"/>
      <c r="DD14" s="279"/>
      <c r="DE14" s="279"/>
      <c r="DF14" s="279"/>
      <c r="DG14" s="87">
        <f t="shared" si="0"/>
        <v>900</v>
      </c>
      <c r="DH14" s="304">
        <v>40390626257</v>
      </c>
      <c r="DI14" s="275">
        <f t="shared" si="1"/>
        <v>900</v>
      </c>
      <c r="DJ14" s="275"/>
      <c r="DK14" s="275"/>
      <c r="DL14" s="275"/>
      <c r="DM14" s="275"/>
      <c r="DN14" s="275"/>
    </row>
    <row r="15" spans="1:118" ht="15" x14ac:dyDescent="0.25">
      <c r="A15" s="279"/>
      <c r="B15" s="279"/>
      <c r="C15" s="279"/>
      <c r="D15" s="279"/>
      <c r="E15" s="279"/>
      <c r="F15" s="279"/>
      <c r="G15" s="279"/>
      <c r="H15" s="279"/>
      <c r="I15" s="279"/>
      <c r="J15" s="279"/>
      <c r="K15" s="279">
        <v>800</v>
      </c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9"/>
      <c r="AC15" s="279"/>
      <c r="AD15" s="279"/>
      <c r="AE15" s="279"/>
      <c r="AF15" s="279"/>
      <c r="AG15" s="279"/>
      <c r="AH15" s="279"/>
      <c r="AI15" s="279"/>
      <c r="AJ15" s="279"/>
      <c r="AK15" s="279"/>
      <c r="AL15" s="279"/>
      <c r="AM15" s="279"/>
      <c r="AN15" s="279"/>
      <c r="AO15" s="279"/>
      <c r="AP15" s="279"/>
      <c r="AQ15" s="279"/>
      <c r="AR15" s="279"/>
      <c r="AS15" s="279"/>
      <c r="AT15" s="279"/>
      <c r="AU15" s="279"/>
      <c r="AV15" s="279"/>
      <c r="AW15" s="279"/>
      <c r="AX15" s="279"/>
      <c r="AY15" s="279"/>
      <c r="AZ15" s="279"/>
      <c r="BA15" s="279"/>
      <c r="BB15" s="279"/>
      <c r="BC15" s="279"/>
      <c r="BD15" s="279"/>
      <c r="BE15" s="279"/>
      <c r="BF15" s="279"/>
      <c r="BG15" s="279"/>
      <c r="BH15" s="279"/>
      <c r="BI15" s="279"/>
      <c r="BJ15" s="279"/>
      <c r="BK15" s="279"/>
      <c r="BL15" s="279"/>
      <c r="BM15" s="279"/>
      <c r="BN15" s="279"/>
      <c r="BO15" s="279"/>
      <c r="BP15" s="279"/>
      <c r="BQ15" s="279"/>
      <c r="BR15" s="279"/>
      <c r="BS15" s="279"/>
      <c r="BT15" s="279"/>
      <c r="BU15" s="279"/>
      <c r="BV15" s="279"/>
      <c r="BW15" s="279"/>
      <c r="BX15" s="279"/>
      <c r="BY15" s="279"/>
      <c r="BZ15" s="279"/>
      <c r="CA15" s="279"/>
      <c r="CB15" s="279"/>
      <c r="CC15" s="279"/>
      <c r="CD15" s="279"/>
      <c r="CE15" s="279"/>
      <c r="CF15" s="279"/>
      <c r="CG15" s="279"/>
      <c r="CH15" s="279"/>
      <c r="CI15" s="279"/>
      <c r="CJ15" s="279"/>
      <c r="CK15" s="279"/>
      <c r="CL15" s="279"/>
      <c r="CM15" s="279"/>
      <c r="CN15" s="279"/>
      <c r="CO15" s="279"/>
      <c r="CP15" s="279"/>
      <c r="CQ15" s="279"/>
      <c r="CR15" s="279"/>
      <c r="CS15" s="279"/>
      <c r="CT15" s="279"/>
      <c r="CU15" s="279"/>
      <c r="CV15" s="279"/>
      <c r="CW15" s="279"/>
      <c r="CX15" s="279"/>
      <c r="CY15" s="279"/>
      <c r="CZ15" s="279"/>
      <c r="DA15" s="279"/>
      <c r="DB15" s="279"/>
      <c r="DC15" s="279"/>
      <c r="DD15" s="279"/>
      <c r="DE15" s="279"/>
      <c r="DF15" s="279"/>
      <c r="DG15" s="87">
        <f t="shared" si="0"/>
        <v>800</v>
      </c>
      <c r="DH15" s="304">
        <v>40390632174</v>
      </c>
      <c r="DI15" s="275">
        <f t="shared" si="1"/>
        <v>800</v>
      </c>
      <c r="DJ15" s="275"/>
      <c r="DK15" s="275"/>
      <c r="DL15" s="275"/>
      <c r="DM15" s="275"/>
      <c r="DN15" s="275"/>
    </row>
    <row r="16" spans="1:118" ht="15" x14ac:dyDescent="0.25">
      <c r="A16" s="279"/>
      <c r="B16" s="279"/>
      <c r="C16" s="279"/>
      <c r="D16" s="279"/>
      <c r="E16" s="279"/>
      <c r="F16" s="279"/>
      <c r="G16" s="279"/>
      <c r="H16" s="279"/>
      <c r="I16" s="279"/>
      <c r="J16" s="279"/>
      <c r="K16" s="279">
        <v>900</v>
      </c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79"/>
      <c r="AE16" s="279"/>
      <c r="AF16" s="279"/>
      <c r="AG16" s="279"/>
      <c r="AH16" s="279"/>
      <c r="AI16" s="279"/>
      <c r="AJ16" s="279"/>
      <c r="AK16" s="279"/>
      <c r="AL16" s="279"/>
      <c r="AM16" s="279"/>
      <c r="AN16" s="279"/>
      <c r="AO16" s="279"/>
      <c r="AP16" s="279"/>
      <c r="AQ16" s="279"/>
      <c r="AR16" s="279"/>
      <c r="AS16" s="279"/>
      <c r="AT16" s="279"/>
      <c r="AU16" s="279"/>
      <c r="AV16" s="279"/>
      <c r="AW16" s="279"/>
      <c r="AX16" s="279"/>
      <c r="AY16" s="279"/>
      <c r="AZ16" s="279"/>
      <c r="BA16" s="279"/>
      <c r="BB16" s="279"/>
      <c r="BC16" s="279"/>
      <c r="BD16" s="279"/>
      <c r="BE16" s="279"/>
      <c r="BF16" s="279"/>
      <c r="BG16" s="279"/>
      <c r="BH16" s="279"/>
      <c r="BI16" s="279"/>
      <c r="BJ16" s="279"/>
      <c r="BK16" s="279"/>
      <c r="BL16" s="279"/>
      <c r="BM16" s="279"/>
      <c r="BN16" s="279"/>
      <c r="BO16" s="279"/>
      <c r="BP16" s="279"/>
      <c r="BQ16" s="279"/>
      <c r="BR16" s="279"/>
      <c r="BS16" s="279"/>
      <c r="BT16" s="279"/>
      <c r="BU16" s="279"/>
      <c r="BV16" s="279"/>
      <c r="BW16" s="279"/>
      <c r="BX16" s="279"/>
      <c r="BY16" s="279"/>
      <c r="BZ16" s="279"/>
      <c r="CA16" s="279"/>
      <c r="CB16" s="279"/>
      <c r="CC16" s="279"/>
      <c r="CD16" s="279"/>
      <c r="CE16" s="279"/>
      <c r="CF16" s="279"/>
      <c r="CG16" s="279"/>
      <c r="CH16" s="279"/>
      <c r="CI16" s="279"/>
      <c r="CJ16" s="279"/>
      <c r="CK16" s="279"/>
      <c r="CL16" s="279"/>
      <c r="CM16" s="279"/>
      <c r="CN16" s="279"/>
      <c r="CO16" s="279"/>
      <c r="CP16" s="279"/>
      <c r="CQ16" s="279"/>
      <c r="CR16" s="279"/>
      <c r="CS16" s="279"/>
      <c r="CT16" s="279"/>
      <c r="CU16" s="279"/>
      <c r="CV16" s="279"/>
      <c r="CW16" s="279"/>
      <c r="CX16" s="279"/>
      <c r="CY16" s="279"/>
      <c r="CZ16" s="279"/>
      <c r="DA16" s="279"/>
      <c r="DB16" s="279"/>
      <c r="DC16" s="279"/>
      <c r="DD16" s="279"/>
      <c r="DE16" s="279"/>
      <c r="DF16" s="279"/>
      <c r="DG16" s="87">
        <f t="shared" si="0"/>
        <v>900</v>
      </c>
      <c r="DH16" s="304">
        <v>40390644010</v>
      </c>
      <c r="DI16" s="275">
        <f t="shared" si="1"/>
        <v>900</v>
      </c>
      <c r="DJ16" s="275"/>
      <c r="DK16" s="275"/>
      <c r="DL16" s="275"/>
      <c r="DM16" s="275"/>
      <c r="DN16" s="275"/>
    </row>
    <row r="17" spans="1:118" ht="15" x14ac:dyDescent="0.25">
      <c r="A17" s="279"/>
      <c r="B17" s="279"/>
      <c r="C17" s="279"/>
      <c r="D17" s="279"/>
      <c r="E17" s="279"/>
      <c r="F17" s="279"/>
      <c r="G17" s="279"/>
      <c r="H17" s="279"/>
      <c r="I17" s="279"/>
      <c r="J17" s="279"/>
      <c r="K17" s="279">
        <v>900</v>
      </c>
      <c r="L17" s="279"/>
      <c r="M17" s="279"/>
      <c r="N17" s="279"/>
      <c r="O17" s="279"/>
      <c r="P17" s="279"/>
      <c r="Q17" s="279"/>
      <c r="R17" s="279"/>
      <c r="S17" s="279"/>
      <c r="T17" s="279"/>
      <c r="U17" s="279"/>
      <c r="V17" s="279"/>
      <c r="W17" s="279"/>
      <c r="X17" s="279"/>
      <c r="Y17" s="279"/>
      <c r="Z17" s="279"/>
      <c r="AA17" s="279"/>
      <c r="AB17" s="279"/>
      <c r="AC17" s="279"/>
      <c r="AD17" s="279"/>
      <c r="AE17" s="279"/>
      <c r="AF17" s="279"/>
      <c r="AG17" s="279"/>
      <c r="AH17" s="279"/>
      <c r="AI17" s="279"/>
      <c r="AJ17" s="279"/>
      <c r="AK17" s="279"/>
      <c r="AL17" s="279"/>
      <c r="AM17" s="279"/>
      <c r="AN17" s="279"/>
      <c r="AO17" s="279"/>
      <c r="AP17" s="279"/>
      <c r="AQ17" s="279"/>
      <c r="AR17" s="279"/>
      <c r="AS17" s="279"/>
      <c r="AT17" s="279"/>
      <c r="AU17" s="279"/>
      <c r="AV17" s="279"/>
      <c r="AW17" s="279"/>
      <c r="AX17" s="279"/>
      <c r="AY17" s="279"/>
      <c r="AZ17" s="279"/>
      <c r="BA17" s="279"/>
      <c r="BB17" s="279"/>
      <c r="BC17" s="279"/>
      <c r="BD17" s="279"/>
      <c r="BE17" s="279"/>
      <c r="BF17" s="279"/>
      <c r="BG17" s="279"/>
      <c r="BH17" s="279"/>
      <c r="BI17" s="279"/>
      <c r="BJ17" s="279"/>
      <c r="BK17" s="279"/>
      <c r="BL17" s="279"/>
      <c r="BM17" s="279"/>
      <c r="BN17" s="279"/>
      <c r="BO17" s="279"/>
      <c r="BP17" s="279"/>
      <c r="BQ17" s="279"/>
      <c r="BR17" s="279"/>
      <c r="BS17" s="279"/>
      <c r="BT17" s="279"/>
      <c r="BU17" s="279"/>
      <c r="BV17" s="279"/>
      <c r="BW17" s="279"/>
      <c r="BX17" s="279"/>
      <c r="BY17" s="279"/>
      <c r="BZ17" s="279"/>
      <c r="CA17" s="279"/>
      <c r="CB17" s="279"/>
      <c r="CC17" s="279"/>
      <c r="CD17" s="279"/>
      <c r="CE17" s="279"/>
      <c r="CF17" s="279"/>
      <c r="CG17" s="279"/>
      <c r="CH17" s="279"/>
      <c r="CI17" s="279"/>
      <c r="CJ17" s="279"/>
      <c r="CK17" s="279"/>
      <c r="CL17" s="279"/>
      <c r="CM17" s="279"/>
      <c r="CN17" s="279"/>
      <c r="CO17" s="279"/>
      <c r="CP17" s="279"/>
      <c r="CQ17" s="279"/>
      <c r="CR17" s="279"/>
      <c r="CS17" s="279"/>
      <c r="CT17" s="279"/>
      <c r="CU17" s="279"/>
      <c r="CV17" s="279"/>
      <c r="CW17" s="279"/>
      <c r="CX17" s="279"/>
      <c r="CY17" s="279"/>
      <c r="CZ17" s="279"/>
      <c r="DA17" s="279"/>
      <c r="DB17" s="279"/>
      <c r="DC17" s="279"/>
      <c r="DD17" s="279"/>
      <c r="DE17" s="279"/>
      <c r="DF17" s="279"/>
      <c r="DG17" s="87">
        <f t="shared" si="0"/>
        <v>900</v>
      </c>
      <c r="DH17" s="304">
        <v>40390653404</v>
      </c>
      <c r="DI17" s="275">
        <f t="shared" si="1"/>
        <v>900</v>
      </c>
      <c r="DJ17" s="275"/>
      <c r="DK17" s="275"/>
      <c r="DL17" s="275"/>
      <c r="DM17" s="275"/>
      <c r="DN17" s="275"/>
    </row>
    <row r="18" spans="1:118" ht="15" x14ac:dyDescent="0.25">
      <c r="A18" s="279"/>
      <c r="B18" s="279"/>
      <c r="C18" s="279"/>
      <c r="D18" s="279"/>
      <c r="E18" s="279"/>
      <c r="F18" s="279"/>
      <c r="G18" s="279"/>
      <c r="H18" s="279"/>
      <c r="I18" s="279"/>
      <c r="J18" s="279"/>
      <c r="K18" s="279">
        <v>2600</v>
      </c>
      <c r="L18" s="279"/>
      <c r="M18" s="279"/>
      <c r="N18" s="279"/>
      <c r="O18" s="279"/>
      <c r="P18" s="279"/>
      <c r="Q18" s="279"/>
      <c r="R18" s="279"/>
      <c r="S18" s="279"/>
      <c r="T18" s="279"/>
      <c r="U18" s="279"/>
      <c r="V18" s="279"/>
      <c r="W18" s="279"/>
      <c r="X18" s="279"/>
      <c r="Y18" s="279"/>
      <c r="Z18" s="279"/>
      <c r="AA18" s="279"/>
      <c r="AB18" s="279"/>
      <c r="AC18" s="279"/>
      <c r="AD18" s="279"/>
      <c r="AE18" s="279"/>
      <c r="AF18" s="279"/>
      <c r="AG18" s="279"/>
      <c r="AH18" s="279"/>
      <c r="AI18" s="279"/>
      <c r="AJ18" s="279"/>
      <c r="AK18" s="279"/>
      <c r="AL18" s="279"/>
      <c r="AM18" s="279"/>
      <c r="AN18" s="279"/>
      <c r="AO18" s="279"/>
      <c r="AP18" s="279"/>
      <c r="AQ18" s="279"/>
      <c r="AR18" s="279"/>
      <c r="AS18" s="279"/>
      <c r="AT18" s="279"/>
      <c r="AU18" s="279"/>
      <c r="AV18" s="279"/>
      <c r="AW18" s="279"/>
      <c r="AX18" s="279"/>
      <c r="AY18" s="279"/>
      <c r="AZ18" s="279"/>
      <c r="BA18" s="279"/>
      <c r="BB18" s="279"/>
      <c r="BC18" s="279"/>
      <c r="BD18" s="279"/>
      <c r="BE18" s="279"/>
      <c r="BF18" s="279"/>
      <c r="BG18" s="279"/>
      <c r="BH18" s="279"/>
      <c r="BI18" s="279"/>
      <c r="BJ18" s="279"/>
      <c r="BK18" s="279"/>
      <c r="BL18" s="279"/>
      <c r="BM18" s="279"/>
      <c r="BN18" s="279"/>
      <c r="BO18" s="279"/>
      <c r="BP18" s="279"/>
      <c r="BQ18" s="279"/>
      <c r="BR18" s="279"/>
      <c r="BS18" s="279"/>
      <c r="BT18" s="279"/>
      <c r="BU18" s="279"/>
      <c r="BV18" s="279"/>
      <c r="BW18" s="279"/>
      <c r="BX18" s="279"/>
      <c r="BY18" s="279"/>
      <c r="BZ18" s="279"/>
      <c r="CA18" s="279"/>
      <c r="CB18" s="279"/>
      <c r="CC18" s="279"/>
      <c r="CD18" s="279"/>
      <c r="CE18" s="279"/>
      <c r="CF18" s="279"/>
      <c r="CG18" s="279"/>
      <c r="CH18" s="279"/>
      <c r="CI18" s="279"/>
      <c r="CJ18" s="279"/>
      <c r="CK18" s="279"/>
      <c r="CL18" s="279"/>
      <c r="CM18" s="279"/>
      <c r="CN18" s="279"/>
      <c r="CO18" s="279"/>
      <c r="CP18" s="279"/>
      <c r="CQ18" s="279"/>
      <c r="CR18" s="279"/>
      <c r="CS18" s="279"/>
      <c r="CT18" s="279"/>
      <c r="CU18" s="279"/>
      <c r="CV18" s="279"/>
      <c r="CW18" s="279"/>
      <c r="CX18" s="279"/>
      <c r="CY18" s="279"/>
      <c r="CZ18" s="279"/>
      <c r="DA18" s="279"/>
      <c r="DB18" s="279"/>
      <c r="DC18" s="279"/>
      <c r="DD18" s="279"/>
      <c r="DE18" s="279"/>
      <c r="DF18" s="279"/>
      <c r="DG18" s="87">
        <f t="shared" si="0"/>
        <v>2600</v>
      </c>
      <c r="DH18" s="304">
        <v>40390681218</v>
      </c>
      <c r="DI18" s="275">
        <f t="shared" si="1"/>
        <v>2600</v>
      </c>
      <c r="DJ18" s="275"/>
      <c r="DK18" s="275"/>
      <c r="DL18" s="275"/>
      <c r="DM18" s="275"/>
      <c r="DN18" s="275"/>
    </row>
    <row r="19" spans="1:118" ht="15" x14ac:dyDescent="0.25">
      <c r="A19" s="279"/>
      <c r="B19" s="279"/>
      <c r="C19" s="279"/>
      <c r="D19" s="279"/>
      <c r="E19" s="279"/>
      <c r="F19" s="279"/>
      <c r="G19" s="279"/>
      <c r="H19" s="279"/>
      <c r="I19" s="279"/>
      <c r="J19" s="279"/>
      <c r="K19" s="279">
        <v>2200</v>
      </c>
      <c r="L19" s="279"/>
      <c r="M19" s="279"/>
      <c r="N19" s="279"/>
      <c r="O19" s="279"/>
      <c r="P19" s="279"/>
      <c r="Q19" s="279"/>
      <c r="R19" s="279"/>
      <c r="S19" s="279"/>
      <c r="T19" s="279"/>
      <c r="U19" s="279"/>
      <c r="V19" s="279"/>
      <c r="W19" s="279"/>
      <c r="X19" s="279"/>
      <c r="Y19" s="279"/>
      <c r="Z19" s="279"/>
      <c r="AA19" s="279"/>
      <c r="AB19" s="279"/>
      <c r="AC19" s="279"/>
      <c r="AD19" s="279"/>
      <c r="AE19" s="279"/>
      <c r="AF19" s="279"/>
      <c r="AG19" s="279"/>
      <c r="AH19" s="279"/>
      <c r="AI19" s="279"/>
      <c r="AJ19" s="279"/>
      <c r="AK19" s="279"/>
      <c r="AL19" s="279"/>
      <c r="AM19" s="279"/>
      <c r="AN19" s="279"/>
      <c r="AO19" s="279"/>
      <c r="AP19" s="279"/>
      <c r="AQ19" s="279"/>
      <c r="AR19" s="279"/>
      <c r="AS19" s="279"/>
      <c r="AT19" s="279"/>
      <c r="AU19" s="279"/>
      <c r="AV19" s="279"/>
      <c r="AW19" s="279"/>
      <c r="AX19" s="279"/>
      <c r="AY19" s="279"/>
      <c r="AZ19" s="279"/>
      <c r="BA19" s="279"/>
      <c r="BB19" s="279"/>
      <c r="BC19" s="279"/>
      <c r="BD19" s="279"/>
      <c r="BE19" s="279"/>
      <c r="BF19" s="279"/>
      <c r="BG19" s="279"/>
      <c r="BH19" s="279"/>
      <c r="BI19" s="279"/>
      <c r="BJ19" s="279"/>
      <c r="BK19" s="279"/>
      <c r="BL19" s="279"/>
      <c r="BM19" s="279"/>
      <c r="BN19" s="279"/>
      <c r="BO19" s="279"/>
      <c r="BP19" s="279"/>
      <c r="BQ19" s="279"/>
      <c r="BR19" s="279"/>
      <c r="BS19" s="279"/>
      <c r="BT19" s="279"/>
      <c r="BU19" s="279"/>
      <c r="BV19" s="279"/>
      <c r="BW19" s="279"/>
      <c r="BX19" s="279"/>
      <c r="BY19" s="279"/>
      <c r="BZ19" s="279"/>
      <c r="CA19" s="279"/>
      <c r="CB19" s="279"/>
      <c r="CC19" s="279"/>
      <c r="CD19" s="279"/>
      <c r="CE19" s="279"/>
      <c r="CF19" s="279"/>
      <c r="CG19" s="279"/>
      <c r="CH19" s="279"/>
      <c r="CI19" s="279"/>
      <c r="CJ19" s="279"/>
      <c r="CK19" s="279"/>
      <c r="CL19" s="279"/>
      <c r="CM19" s="279"/>
      <c r="CN19" s="279"/>
      <c r="CO19" s="279"/>
      <c r="CP19" s="279"/>
      <c r="CQ19" s="279"/>
      <c r="CR19" s="279"/>
      <c r="CS19" s="279"/>
      <c r="CT19" s="279"/>
      <c r="CU19" s="279"/>
      <c r="CV19" s="279"/>
      <c r="CW19" s="279"/>
      <c r="CX19" s="279"/>
      <c r="CY19" s="279"/>
      <c r="CZ19" s="279"/>
      <c r="DA19" s="279"/>
      <c r="DB19" s="279"/>
      <c r="DC19" s="279"/>
      <c r="DD19" s="279"/>
      <c r="DE19" s="279"/>
      <c r="DF19" s="279"/>
      <c r="DG19" s="87">
        <f t="shared" si="0"/>
        <v>2200</v>
      </c>
      <c r="DH19" s="304">
        <v>40390709240</v>
      </c>
      <c r="DI19" s="275">
        <f t="shared" si="1"/>
        <v>2200</v>
      </c>
      <c r="DJ19" s="275"/>
      <c r="DK19" s="275"/>
      <c r="DL19" s="275"/>
      <c r="DM19" s="275"/>
      <c r="DN19" s="275"/>
    </row>
    <row r="20" spans="1:118" ht="15" x14ac:dyDescent="0.25">
      <c r="A20" s="279"/>
      <c r="B20" s="279"/>
      <c r="C20" s="279"/>
      <c r="D20" s="279"/>
      <c r="E20" s="279"/>
      <c r="F20" s="279"/>
      <c r="G20" s="279"/>
      <c r="H20" s="279"/>
      <c r="I20" s="279"/>
      <c r="J20" s="279"/>
      <c r="K20" s="279">
        <v>2250</v>
      </c>
      <c r="L20" s="279"/>
      <c r="M20" s="279"/>
      <c r="N20" s="279"/>
      <c r="O20" s="279"/>
      <c r="P20" s="279"/>
      <c r="Q20" s="279"/>
      <c r="R20" s="279"/>
      <c r="S20" s="279"/>
      <c r="T20" s="279"/>
      <c r="U20" s="279"/>
      <c r="V20" s="279"/>
      <c r="W20" s="279"/>
      <c r="X20" s="279"/>
      <c r="Y20" s="279"/>
      <c r="Z20" s="279"/>
      <c r="AA20" s="279"/>
      <c r="AB20" s="279"/>
      <c r="AC20" s="279"/>
      <c r="AD20" s="279"/>
      <c r="AE20" s="279"/>
      <c r="AF20" s="279"/>
      <c r="AG20" s="279"/>
      <c r="AH20" s="279"/>
      <c r="AI20" s="279"/>
      <c r="AJ20" s="279"/>
      <c r="AK20" s="279"/>
      <c r="AL20" s="279"/>
      <c r="AM20" s="279"/>
      <c r="AN20" s="279"/>
      <c r="AO20" s="279"/>
      <c r="AP20" s="279"/>
      <c r="AQ20" s="279"/>
      <c r="AR20" s="279"/>
      <c r="AS20" s="279"/>
      <c r="AT20" s="279"/>
      <c r="AU20" s="279"/>
      <c r="AV20" s="279"/>
      <c r="AW20" s="279"/>
      <c r="AX20" s="279"/>
      <c r="AY20" s="279"/>
      <c r="AZ20" s="279"/>
      <c r="BA20" s="279"/>
      <c r="BB20" s="279"/>
      <c r="BC20" s="279"/>
      <c r="BD20" s="279"/>
      <c r="BE20" s="279"/>
      <c r="BF20" s="279"/>
      <c r="BG20" s="279"/>
      <c r="BH20" s="279"/>
      <c r="BI20" s="279"/>
      <c r="BJ20" s="279"/>
      <c r="BK20" s="279"/>
      <c r="BL20" s="279"/>
      <c r="BM20" s="279"/>
      <c r="BN20" s="279"/>
      <c r="BO20" s="279"/>
      <c r="BP20" s="279"/>
      <c r="BQ20" s="279"/>
      <c r="BR20" s="279"/>
      <c r="BS20" s="279"/>
      <c r="BT20" s="279"/>
      <c r="BU20" s="279"/>
      <c r="BV20" s="279"/>
      <c r="BW20" s="279"/>
      <c r="BX20" s="279"/>
      <c r="BY20" s="279"/>
      <c r="BZ20" s="279"/>
      <c r="CA20" s="279"/>
      <c r="CB20" s="279"/>
      <c r="CC20" s="279"/>
      <c r="CD20" s="279"/>
      <c r="CE20" s="279"/>
      <c r="CF20" s="279"/>
      <c r="CG20" s="279"/>
      <c r="CH20" s="279"/>
      <c r="CI20" s="279"/>
      <c r="CJ20" s="279"/>
      <c r="CK20" s="279"/>
      <c r="CL20" s="279"/>
      <c r="CM20" s="279"/>
      <c r="CN20" s="279"/>
      <c r="CO20" s="279"/>
      <c r="CP20" s="279"/>
      <c r="CQ20" s="279"/>
      <c r="CR20" s="279"/>
      <c r="CS20" s="279"/>
      <c r="CT20" s="279"/>
      <c r="CU20" s="279"/>
      <c r="CV20" s="279"/>
      <c r="CW20" s="279"/>
      <c r="CX20" s="279"/>
      <c r="CY20" s="279"/>
      <c r="CZ20" s="279"/>
      <c r="DA20" s="279"/>
      <c r="DB20" s="279"/>
      <c r="DC20" s="279"/>
      <c r="DD20" s="279"/>
      <c r="DE20" s="279"/>
      <c r="DF20" s="279"/>
      <c r="DG20" s="87">
        <f t="shared" si="0"/>
        <v>2250</v>
      </c>
      <c r="DH20" s="304">
        <v>4039072079</v>
      </c>
      <c r="DI20" s="275">
        <f t="shared" si="1"/>
        <v>2250</v>
      </c>
      <c r="DJ20" s="275"/>
      <c r="DK20" s="275"/>
      <c r="DL20" s="275"/>
      <c r="DM20" s="275"/>
      <c r="DN20" s="275"/>
    </row>
    <row r="21" spans="1:118" ht="15" x14ac:dyDescent="0.25">
      <c r="A21" s="279"/>
      <c r="B21" s="279"/>
      <c r="C21" s="279"/>
      <c r="D21" s="279"/>
      <c r="E21" s="279"/>
      <c r="F21" s="279"/>
      <c r="G21" s="279"/>
      <c r="H21" s="279"/>
      <c r="I21" s="279"/>
      <c r="J21" s="279"/>
      <c r="K21" s="279">
        <v>1150</v>
      </c>
      <c r="L21" s="279"/>
      <c r="M21" s="279"/>
      <c r="N21" s="279"/>
      <c r="O21" s="279"/>
      <c r="P21" s="279"/>
      <c r="Q21" s="279"/>
      <c r="R21" s="279"/>
      <c r="S21" s="279"/>
      <c r="T21" s="279"/>
      <c r="U21" s="279"/>
      <c r="V21" s="279"/>
      <c r="W21" s="279"/>
      <c r="X21" s="279"/>
      <c r="Y21" s="279"/>
      <c r="Z21" s="279"/>
      <c r="AA21" s="279"/>
      <c r="AB21" s="279"/>
      <c r="AC21" s="279"/>
      <c r="AD21" s="279"/>
      <c r="AE21" s="279"/>
      <c r="AF21" s="279"/>
      <c r="AG21" s="279"/>
      <c r="AH21" s="279"/>
      <c r="AI21" s="279"/>
      <c r="AJ21" s="279"/>
      <c r="AK21" s="279"/>
      <c r="AL21" s="279"/>
      <c r="AM21" s="279"/>
      <c r="AN21" s="279"/>
      <c r="AO21" s="279"/>
      <c r="AP21" s="279"/>
      <c r="AQ21" s="279"/>
      <c r="AR21" s="279"/>
      <c r="AS21" s="279"/>
      <c r="AT21" s="279"/>
      <c r="AU21" s="279"/>
      <c r="AV21" s="279"/>
      <c r="AW21" s="279"/>
      <c r="AX21" s="279"/>
      <c r="AY21" s="279"/>
      <c r="AZ21" s="279"/>
      <c r="BA21" s="279"/>
      <c r="BB21" s="279"/>
      <c r="BC21" s="279"/>
      <c r="BD21" s="279"/>
      <c r="BE21" s="279"/>
      <c r="BF21" s="279"/>
      <c r="BG21" s="279"/>
      <c r="BH21" s="279"/>
      <c r="BI21" s="279"/>
      <c r="BJ21" s="279"/>
      <c r="BK21" s="279"/>
      <c r="BL21" s="279"/>
      <c r="BM21" s="279"/>
      <c r="BN21" s="279"/>
      <c r="BO21" s="279"/>
      <c r="BP21" s="279"/>
      <c r="BQ21" s="279"/>
      <c r="BR21" s="279"/>
      <c r="BS21" s="279"/>
      <c r="BT21" s="279"/>
      <c r="BU21" s="279"/>
      <c r="BV21" s="279"/>
      <c r="BW21" s="279"/>
      <c r="BX21" s="279"/>
      <c r="BY21" s="279"/>
      <c r="BZ21" s="279"/>
      <c r="CA21" s="279"/>
      <c r="CB21" s="279"/>
      <c r="CC21" s="279"/>
      <c r="CD21" s="279"/>
      <c r="CE21" s="279"/>
      <c r="CF21" s="279"/>
      <c r="CG21" s="279"/>
      <c r="CH21" s="279"/>
      <c r="CI21" s="279"/>
      <c r="CJ21" s="279"/>
      <c r="CK21" s="279"/>
      <c r="CL21" s="279"/>
      <c r="CM21" s="279"/>
      <c r="CN21" s="279"/>
      <c r="CO21" s="279"/>
      <c r="CP21" s="279"/>
      <c r="CQ21" s="279"/>
      <c r="CR21" s="279"/>
      <c r="CS21" s="279"/>
      <c r="CT21" s="279"/>
      <c r="CU21" s="279"/>
      <c r="CV21" s="279"/>
      <c r="CW21" s="279"/>
      <c r="CX21" s="279"/>
      <c r="CY21" s="279"/>
      <c r="CZ21" s="279"/>
      <c r="DA21" s="279"/>
      <c r="DB21" s="279"/>
      <c r="DC21" s="279"/>
      <c r="DD21" s="279"/>
      <c r="DE21" s="279"/>
      <c r="DF21" s="279"/>
      <c r="DG21" s="87">
        <f t="shared" si="0"/>
        <v>1150</v>
      </c>
      <c r="DH21" s="305">
        <v>40390768971</v>
      </c>
      <c r="DI21" s="275">
        <f t="shared" si="1"/>
        <v>1150</v>
      </c>
      <c r="DJ21" s="275"/>
      <c r="DK21" s="275"/>
      <c r="DL21" s="275"/>
      <c r="DM21" s="275"/>
      <c r="DN21" s="275"/>
    </row>
    <row r="22" spans="1:118" ht="15" x14ac:dyDescent="0.25">
      <c r="A22" s="279"/>
      <c r="B22" s="279"/>
      <c r="C22" s="279"/>
      <c r="D22" s="279"/>
      <c r="E22" s="279"/>
      <c r="F22" s="279"/>
      <c r="G22" s="279"/>
      <c r="H22" s="279"/>
      <c r="I22" s="279"/>
      <c r="J22" s="279"/>
      <c r="K22" s="279">
        <v>1300</v>
      </c>
      <c r="L22" s="279"/>
      <c r="M22" s="279"/>
      <c r="N22" s="279"/>
      <c r="O22" s="279"/>
      <c r="P22" s="279"/>
      <c r="Q22" s="279"/>
      <c r="R22" s="279"/>
      <c r="S22" s="279"/>
      <c r="T22" s="279"/>
      <c r="U22" s="279"/>
      <c r="V22" s="279"/>
      <c r="W22" s="279"/>
      <c r="X22" s="279"/>
      <c r="Y22" s="279"/>
      <c r="Z22" s="279"/>
      <c r="AA22" s="279"/>
      <c r="AB22" s="279"/>
      <c r="AC22" s="279"/>
      <c r="AD22" s="279"/>
      <c r="AE22" s="279"/>
      <c r="AF22" s="279"/>
      <c r="AG22" s="279"/>
      <c r="AH22" s="279"/>
      <c r="AI22" s="279"/>
      <c r="AJ22" s="279"/>
      <c r="AK22" s="279"/>
      <c r="AL22" s="279"/>
      <c r="AM22" s="279"/>
      <c r="AN22" s="279"/>
      <c r="AO22" s="279"/>
      <c r="AP22" s="279"/>
      <c r="AQ22" s="279"/>
      <c r="AR22" s="279"/>
      <c r="AS22" s="279"/>
      <c r="AT22" s="279"/>
      <c r="AU22" s="279"/>
      <c r="AV22" s="279"/>
      <c r="AW22" s="279"/>
      <c r="AX22" s="279"/>
      <c r="AY22" s="279"/>
      <c r="AZ22" s="279"/>
      <c r="BA22" s="279"/>
      <c r="BB22" s="279"/>
      <c r="BC22" s="279"/>
      <c r="BD22" s="279"/>
      <c r="BE22" s="279"/>
      <c r="BF22" s="279"/>
      <c r="BG22" s="279"/>
      <c r="BH22" s="279"/>
      <c r="BI22" s="279"/>
      <c r="BJ22" s="279"/>
      <c r="BK22" s="279"/>
      <c r="BL22" s="279"/>
      <c r="BM22" s="279"/>
      <c r="BN22" s="279"/>
      <c r="BO22" s="279"/>
      <c r="BP22" s="279"/>
      <c r="BQ22" s="279"/>
      <c r="BR22" s="279"/>
      <c r="BS22" s="279"/>
      <c r="BT22" s="279"/>
      <c r="BU22" s="279"/>
      <c r="BV22" s="279"/>
      <c r="BW22" s="279"/>
      <c r="BX22" s="279"/>
      <c r="BY22" s="279"/>
      <c r="BZ22" s="279"/>
      <c r="CA22" s="279"/>
      <c r="CB22" s="279"/>
      <c r="CC22" s="279"/>
      <c r="CD22" s="279"/>
      <c r="CE22" s="279"/>
      <c r="CF22" s="279"/>
      <c r="CG22" s="279"/>
      <c r="CH22" s="279"/>
      <c r="CI22" s="279"/>
      <c r="CJ22" s="279"/>
      <c r="CK22" s="279"/>
      <c r="CL22" s="279"/>
      <c r="CM22" s="279"/>
      <c r="CN22" s="279"/>
      <c r="CO22" s="279"/>
      <c r="CP22" s="279"/>
      <c r="CQ22" s="279"/>
      <c r="CR22" s="279"/>
      <c r="CS22" s="279"/>
      <c r="CT22" s="279"/>
      <c r="CU22" s="279"/>
      <c r="CV22" s="279"/>
      <c r="CW22" s="279"/>
      <c r="CX22" s="279"/>
      <c r="CY22" s="279"/>
      <c r="CZ22" s="279"/>
      <c r="DA22" s="279"/>
      <c r="DB22" s="279"/>
      <c r="DC22" s="279"/>
      <c r="DD22" s="279"/>
      <c r="DE22" s="279"/>
      <c r="DF22" s="279"/>
      <c r="DG22" s="87">
        <f t="shared" si="0"/>
        <v>1300</v>
      </c>
      <c r="DH22" s="305">
        <v>40390792012</v>
      </c>
      <c r="DI22" s="275">
        <f t="shared" si="1"/>
        <v>1300</v>
      </c>
      <c r="DJ22" s="275"/>
      <c r="DK22" s="275"/>
      <c r="DL22" s="275"/>
      <c r="DM22" s="275"/>
      <c r="DN22" s="275"/>
    </row>
    <row r="23" spans="1:118" ht="15" x14ac:dyDescent="0.25">
      <c r="A23" s="279"/>
      <c r="B23" s="279"/>
      <c r="C23" s="279"/>
      <c r="D23" s="279"/>
      <c r="E23" s="279"/>
      <c r="F23" s="279"/>
      <c r="G23" s="279"/>
      <c r="H23" s="279"/>
      <c r="I23" s="279"/>
      <c r="J23" s="279"/>
      <c r="K23" s="279">
        <v>1050</v>
      </c>
      <c r="L23" s="279"/>
      <c r="M23" s="279"/>
      <c r="N23" s="279"/>
      <c r="O23" s="279"/>
      <c r="P23" s="279"/>
      <c r="Q23" s="279"/>
      <c r="R23" s="279"/>
      <c r="S23" s="279"/>
      <c r="T23" s="279"/>
      <c r="U23" s="279"/>
      <c r="V23" s="279"/>
      <c r="W23" s="279"/>
      <c r="X23" s="279"/>
      <c r="Y23" s="279"/>
      <c r="Z23" s="279"/>
      <c r="AA23" s="279"/>
      <c r="AB23" s="279"/>
      <c r="AC23" s="279"/>
      <c r="AD23" s="279"/>
      <c r="AE23" s="279"/>
      <c r="AF23" s="279"/>
      <c r="AG23" s="279"/>
      <c r="AH23" s="279"/>
      <c r="AI23" s="279"/>
      <c r="AJ23" s="279"/>
      <c r="AK23" s="279"/>
      <c r="AL23" s="279"/>
      <c r="AM23" s="279"/>
      <c r="AN23" s="279"/>
      <c r="AO23" s="279"/>
      <c r="AP23" s="279"/>
      <c r="AQ23" s="279"/>
      <c r="AR23" s="279"/>
      <c r="AS23" s="279"/>
      <c r="AT23" s="279"/>
      <c r="AU23" s="279"/>
      <c r="AV23" s="279"/>
      <c r="AW23" s="279"/>
      <c r="AX23" s="279"/>
      <c r="AY23" s="279"/>
      <c r="AZ23" s="279"/>
      <c r="BA23" s="279"/>
      <c r="BB23" s="279"/>
      <c r="BC23" s="279"/>
      <c r="BD23" s="279"/>
      <c r="BE23" s="279"/>
      <c r="BF23" s="279"/>
      <c r="BG23" s="279"/>
      <c r="BH23" s="279"/>
      <c r="BI23" s="279"/>
      <c r="BJ23" s="279"/>
      <c r="BK23" s="279"/>
      <c r="BL23" s="279"/>
      <c r="BM23" s="279"/>
      <c r="BN23" s="279"/>
      <c r="BO23" s="279"/>
      <c r="BP23" s="279"/>
      <c r="BQ23" s="279"/>
      <c r="BR23" s="279"/>
      <c r="BS23" s="279"/>
      <c r="BT23" s="279"/>
      <c r="BU23" s="279"/>
      <c r="BV23" s="279"/>
      <c r="BW23" s="279"/>
      <c r="BX23" s="279"/>
      <c r="BY23" s="279"/>
      <c r="BZ23" s="279"/>
      <c r="CA23" s="279"/>
      <c r="CB23" s="279"/>
      <c r="CC23" s="279"/>
      <c r="CD23" s="279"/>
      <c r="CE23" s="279"/>
      <c r="CF23" s="279"/>
      <c r="CG23" s="279"/>
      <c r="CH23" s="279"/>
      <c r="CI23" s="279"/>
      <c r="CJ23" s="279"/>
      <c r="CK23" s="279"/>
      <c r="CL23" s="279"/>
      <c r="CM23" s="279"/>
      <c r="CN23" s="279"/>
      <c r="CO23" s="279"/>
      <c r="CP23" s="279"/>
      <c r="CQ23" s="279"/>
      <c r="CR23" s="279"/>
      <c r="CS23" s="279"/>
      <c r="CT23" s="279"/>
      <c r="CU23" s="279"/>
      <c r="CV23" s="279"/>
      <c r="CW23" s="279"/>
      <c r="CX23" s="279"/>
      <c r="CY23" s="279"/>
      <c r="CZ23" s="279"/>
      <c r="DA23" s="279"/>
      <c r="DB23" s="279"/>
      <c r="DC23" s="279"/>
      <c r="DD23" s="279"/>
      <c r="DE23" s="279"/>
      <c r="DF23" s="279"/>
      <c r="DG23" s="87">
        <f t="shared" si="0"/>
        <v>1050</v>
      </c>
      <c r="DH23" s="305">
        <v>40390805602</v>
      </c>
      <c r="DI23" s="275">
        <f t="shared" si="1"/>
        <v>1050</v>
      </c>
      <c r="DJ23" s="275"/>
      <c r="DK23" s="275"/>
      <c r="DL23" s="275"/>
      <c r="DM23" s="275"/>
      <c r="DN23" s="275"/>
    </row>
    <row r="24" spans="1:118" ht="15" x14ac:dyDescent="0.25">
      <c r="A24" s="279"/>
      <c r="B24" s="279"/>
      <c r="C24" s="279"/>
      <c r="D24" s="279"/>
      <c r="E24" s="279"/>
      <c r="F24" s="279"/>
      <c r="G24" s="279"/>
      <c r="H24" s="279"/>
      <c r="I24" s="279"/>
      <c r="J24" s="279"/>
      <c r="K24" s="279">
        <v>800</v>
      </c>
      <c r="L24" s="279"/>
      <c r="M24" s="279"/>
      <c r="N24" s="279"/>
      <c r="O24" s="279"/>
      <c r="P24" s="279"/>
      <c r="Q24" s="279"/>
      <c r="R24" s="279"/>
      <c r="S24" s="279"/>
      <c r="T24" s="279"/>
      <c r="U24" s="279"/>
      <c r="V24" s="279"/>
      <c r="W24" s="279"/>
      <c r="X24" s="279"/>
      <c r="Y24" s="279"/>
      <c r="Z24" s="279"/>
      <c r="AA24" s="279"/>
      <c r="AB24" s="279"/>
      <c r="AC24" s="279"/>
      <c r="AD24" s="279"/>
      <c r="AE24" s="279"/>
      <c r="AF24" s="279"/>
      <c r="AG24" s="279"/>
      <c r="AH24" s="279"/>
      <c r="AI24" s="279"/>
      <c r="AJ24" s="279"/>
      <c r="AK24" s="279"/>
      <c r="AL24" s="279"/>
      <c r="AM24" s="279"/>
      <c r="AN24" s="279"/>
      <c r="AO24" s="279"/>
      <c r="AP24" s="279"/>
      <c r="AQ24" s="279"/>
      <c r="AR24" s="279"/>
      <c r="AS24" s="279"/>
      <c r="AT24" s="279"/>
      <c r="AU24" s="279"/>
      <c r="AV24" s="279"/>
      <c r="AW24" s="279"/>
      <c r="AX24" s="279"/>
      <c r="AY24" s="279"/>
      <c r="AZ24" s="279"/>
      <c r="BA24" s="279"/>
      <c r="BB24" s="279"/>
      <c r="BC24" s="279"/>
      <c r="BD24" s="279"/>
      <c r="BE24" s="279"/>
      <c r="BF24" s="279"/>
      <c r="BG24" s="279"/>
      <c r="BH24" s="279"/>
      <c r="BI24" s="279"/>
      <c r="BJ24" s="279"/>
      <c r="BK24" s="279"/>
      <c r="BL24" s="279"/>
      <c r="BM24" s="279"/>
      <c r="BN24" s="279"/>
      <c r="BO24" s="279"/>
      <c r="BP24" s="279"/>
      <c r="BQ24" s="279"/>
      <c r="BR24" s="279"/>
      <c r="BS24" s="279"/>
      <c r="BT24" s="279"/>
      <c r="BU24" s="279"/>
      <c r="BV24" s="279"/>
      <c r="BW24" s="279"/>
      <c r="BX24" s="279"/>
      <c r="BY24" s="279"/>
      <c r="BZ24" s="279"/>
      <c r="CA24" s="279"/>
      <c r="CB24" s="279"/>
      <c r="CC24" s="279"/>
      <c r="CD24" s="279"/>
      <c r="CE24" s="279"/>
      <c r="CF24" s="279"/>
      <c r="CG24" s="279"/>
      <c r="CH24" s="279"/>
      <c r="CI24" s="279"/>
      <c r="CJ24" s="279"/>
      <c r="CK24" s="279"/>
      <c r="CL24" s="279"/>
      <c r="CM24" s="279"/>
      <c r="CN24" s="279"/>
      <c r="CO24" s="279"/>
      <c r="CP24" s="279"/>
      <c r="CQ24" s="279"/>
      <c r="CR24" s="279"/>
      <c r="CS24" s="279"/>
      <c r="CT24" s="279"/>
      <c r="CU24" s="279"/>
      <c r="CV24" s="279"/>
      <c r="CW24" s="279"/>
      <c r="CX24" s="279"/>
      <c r="CY24" s="279"/>
      <c r="CZ24" s="279"/>
      <c r="DA24" s="279"/>
      <c r="DB24" s="279"/>
      <c r="DC24" s="279"/>
      <c r="DD24" s="279"/>
      <c r="DE24" s="279"/>
      <c r="DF24" s="279"/>
      <c r="DG24" s="87">
        <f t="shared" si="0"/>
        <v>800</v>
      </c>
      <c r="DH24" s="305">
        <v>40390825772</v>
      </c>
      <c r="DI24" s="275">
        <f t="shared" si="1"/>
        <v>800</v>
      </c>
      <c r="DJ24" s="275"/>
      <c r="DK24" s="275"/>
      <c r="DL24" s="275"/>
      <c r="DM24" s="275"/>
      <c r="DN24" s="275"/>
    </row>
    <row r="25" spans="1:118" ht="15" x14ac:dyDescent="0.25">
      <c r="A25" s="279"/>
      <c r="B25" s="279"/>
      <c r="C25" s="279"/>
      <c r="D25" s="279"/>
      <c r="E25" s="279"/>
      <c r="F25" s="279"/>
      <c r="G25" s="279"/>
      <c r="H25" s="279"/>
      <c r="I25" s="279"/>
      <c r="J25" s="279"/>
      <c r="K25" s="279">
        <v>1200</v>
      </c>
      <c r="L25" s="279"/>
      <c r="M25" s="279"/>
      <c r="N25" s="279"/>
      <c r="O25" s="279"/>
      <c r="P25" s="279"/>
      <c r="Q25" s="279"/>
      <c r="R25" s="279"/>
      <c r="S25" s="279"/>
      <c r="T25" s="279"/>
      <c r="U25" s="279"/>
      <c r="V25" s="279"/>
      <c r="W25" s="279"/>
      <c r="X25" s="279"/>
      <c r="Y25" s="279"/>
      <c r="Z25" s="279"/>
      <c r="AA25" s="279"/>
      <c r="AB25" s="279"/>
      <c r="AC25" s="279"/>
      <c r="AD25" s="279"/>
      <c r="AE25" s="279"/>
      <c r="AF25" s="279"/>
      <c r="AG25" s="279"/>
      <c r="AH25" s="279"/>
      <c r="AI25" s="279"/>
      <c r="AJ25" s="279"/>
      <c r="AK25" s="279"/>
      <c r="AL25" s="279"/>
      <c r="AM25" s="279"/>
      <c r="AN25" s="279"/>
      <c r="AO25" s="279"/>
      <c r="AP25" s="279"/>
      <c r="AQ25" s="279"/>
      <c r="AR25" s="279"/>
      <c r="AS25" s="279"/>
      <c r="AT25" s="279"/>
      <c r="AU25" s="279"/>
      <c r="AV25" s="279"/>
      <c r="AW25" s="279"/>
      <c r="AX25" s="279"/>
      <c r="AY25" s="279"/>
      <c r="AZ25" s="279"/>
      <c r="BA25" s="279"/>
      <c r="BB25" s="279"/>
      <c r="BC25" s="279"/>
      <c r="BD25" s="279"/>
      <c r="BE25" s="279"/>
      <c r="BF25" s="279"/>
      <c r="BG25" s="279"/>
      <c r="BH25" s="279"/>
      <c r="BI25" s="279"/>
      <c r="BJ25" s="279"/>
      <c r="BK25" s="279"/>
      <c r="BL25" s="279"/>
      <c r="BM25" s="279"/>
      <c r="BN25" s="279"/>
      <c r="BO25" s="279"/>
      <c r="BP25" s="279"/>
      <c r="BQ25" s="279"/>
      <c r="BR25" s="279"/>
      <c r="BS25" s="279"/>
      <c r="BT25" s="279"/>
      <c r="BU25" s="279"/>
      <c r="BV25" s="279"/>
      <c r="BW25" s="279"/>
      <c r="BX25" s="279"/>
      <c r="BY25" s="279"/>
      <c r="BZ25" s="279"/>
      <c r="CA25" s="279"/>
      <c r="CB25" s="279"/>
      <c r="CC25" s="279"/>
      <c r="CD25" s="279"/>
      <c r="CE25" s="279"/>
      <c r="CF25" s="279"/>
      <c r="CG25" s="279"/>
      <c r="CH25" s="279"/>
      <c r="CI25" s="279"/>
      <c r="CJ25" s="279"/>
      <c r="CK25" s="279"/>
      <c r="CL25" s="279"/>
      <c r="CM25" s="279"/>
      <c r="CN25" s="279"/>
      <c r="CO25" s="279"/>
      <c r="CP25" s="279"/>
      <c r="CQ25" s="279"/>
      <c r="CR25" s="279"/>
      <c r="CS25" s="279"/>
      <c r="CT25" s="279"/>
      <c r="CU25" s="279"/>
      <c r="CV25" s="279"/>
      <c r="CW25" s="279"/>
      <c r="CX25" s="279"/>
      <c r="CY25" s="279"/>
      <c r="CZ25" s="279"/>
      <c r="DA25" s="279"/>
      <c r="DB25" s="279"/>
      <c r="DC25" s="279"/>
      <c r="DD25" s="279"/>
      <c r="DE25" s="279"/>
      <c r="DF25" s="279"/>
      <c r="DG25" s="87">
        <f t="shared" si="0"/>
        <v>1200</v>
      </c>
      <c r="DH25" s="305">
        <v>40390837328</v>
      </c>
      <c r="DI25" s="275">
        <f t="shared" si="1"/>
        <v>1200</v>
      </c>
      <c r="DJ25" s="275"/>
      <c r="DK25" s="275"/>
      <c r="DL25" s="275"/>
      <c r="DM25" s="275"/>
      <c r="DN25" s="275"/>
    </row>
    <row r="26" spans="1:118" ht="15" x14ac:dyDescent="0.25">
      <c r="A26" s="279"/>
      <c r="B26" s="279"/>
      <c r="C26" s="279"/>
      <c r="D26" s="279"/>
      <c r="E26" s="279"/>
      <c r="F26" s="279"/>
      <c r="G26" s="279"/>
      <c r="H26" s="279"/>
      <c r="I26" s="279"/>
      <c r="J26" s="279"/>
      <c r="K26" s="279">
        <v>2950</v>
      </c>
      <c r="L26" s="279"/>
      <c r="M26" s="279"/>
      <c r="N26" s="279"/>
      <c r="O26" s="279"/>
      <c r="P26" s="279"/>
      <c r="Q26" s="279"/>
      <c r="R26" s="279"/>
      <c r="S26" s="279"/>
      <c r="T26" s="279"/>
      <c r="U26" s="279"/>
      <c r="V26" s="279"/>
      <c r="W26" s="279"/>
      <c r="X26" s="279"/>
      <c r="Y26" s="279"/>
      <c r="Z26" s="279"/>
      <c r="AA26" s="279"/>
      <c r="AB26" s="279"/>
      <c r="AC26" s="279"/>
      <c r="AD26" s="279"/>
      <c r="AE26" s="279"/>
      <c r="AF26" s="279"/>
      <c r="AG26" s="279"/>
      <c r="AH26" s="279"/>
      <c r="AI26" s="279"/>
      <c r="AJ26" s="279"/>
      <c r="AK26" s="279"/>
      <c r="AL26" s="279"/>
      <c r="AM26" s="279"/>
      <c r="AN26" s="279"/>
      <c r="AO26" s="279"/>
      <c r="AP26" s="279"/>
      <c r="AQ26" s="279"/>
      <c r="AR26" s="279"/>
      <c r="AS26" s="279"/>
      <c r="AT26" s="279"/>
      <c r="AU26" s="279"/>
      <c r="AV26" s="279"/>
      <c r="AW26" s="279"/>
      <c r="AX26" s="279"/>
      <c r="AY26" s="279"/>
      <c r="AZ26" s="279"/>
      <c r="BA26" s="279"/>
      <c r="BB26" s="279"/>
      <c r="BC26" s="279"/>
      <c r="BD26" s="279"/>
      <c r="BE26" s="279"/>
      <c r="BF26" s="279"/>
      <c r="BG26" s="279"/>
      <c r="BH26" s="279"/>
      <c r="BI26" s="279"/>
      <c r="BJ26" s="279"/>
      <c r="BK26" s="279"/>
      <c r="BL26" s="279"/>
      <c r="BM26" s="279"/>
      <c r="BN26" s="279"/>
      <c r="BO26" s="279"/>
      <c r="BP26" s="279"/>
      <c r="BQ26" s="279"/>
      <c r="BR26" s="279"/>
      <c r="BS26" s="279"/>
      <c r="BT26" s="279"/>
      <c r="BU26" s="279"/>
      <c r="BV26" s="279"/>
      <c r="BW26" s="279"/>
      <c r="BX26" s="279"/>
      <c r="BY26" s="279"/>
      <c r="BZ26" s="279"/>
      <c r="CA26" s="279"/>
      <c r="CB26" s="279"/>
      <c r="CC26" s="279"/>
      <c r="CD26" s="279"/>
      <c r="CE26" s="279"/>
      <c r="CF26" s="279"/>
      <c r="CG26" s="279"/>
      <c r="CH26" s="279"/>
      <c r="CI26" s="279"/>
      <c r="CJ26" s="279"/>
      <c r="CK26" s="279"/>
      <c r="CL26" s="279"/>
      <c r="CM26" s="279"/>
      <c r="CN26" s="279"/>
      <c r="CO26" s="279"/>
      <c r="CP26" s="279"/>
      <c r="CQ26" s="279"/>
      <c r="CR26" s="279"/>
      <c r="CS26" s="279"/>
      <c r="CT26" s="279"/>
      <c r="CU26" s="279"/>
      <c r="CV26" s="279"/>
      <c r="CW26" s="279"/>
      <c r="CX26" s="279"/>
      <c r="CY26" s="279"/>
      <c r="CZ26" s="279"/>
      <c r="DA26" s="279"/>
      <c r="DB26" s="279"/>
      <c r="DC26" s="279"/>
      <c r="DD26" s="279"/>
      <c r="DE26" s="279"/>
      <c r="DF26" s="279"/>
      <c r="DG26" s="87">
        <f t="shared" si="0"/>
        <v>2950</v>
      </c>
      <c r="DH26" s="305">
        <v>40390855022</v>
      </c>
      <c r="DI26" s="275">
        <f t="shared" si="1"/>
        <v>2950</v>
      </c>
      <c r="DJ26" s="275"/>
      <c r="DK26" s="275"/>
      <c r="DL26" s="275"/>
      <c r="DM26" s="275"/>
      <c r="DN26" s="275"/>
    </row>
    <row r="27" spans="1:118" ht="15" x14ac:dyDescent="0.25">
      <c r="A27" s="279"/>
      <c r="B27" s="279"/>
      <c r="C27" s="279"/>
      <c r="D27" s="279"/>
      <c r="E27" s="279"/>
      <c r="F27" s="279"/>
      <c r="G27" s="279"/>
      <c r="H27" s="279"/>
      <c r="I27" s="279"/>
      <c r="J27" s="279"/>
      <c r="K27" s="279">
        <v>800</v>
      </c>
      <c r="L27" s="279"/>
      <c r="M27" s="279"/>
      <c r="N27" s="279"/>
      <c r="O27" s="279"/>
      <c r="P27" s="279"/>
      <c r="Q27" s="279"/>
      <c r="R27" s="279"/>
      <c r="S27" s="279"/>
      <c r="T27" s="279"/>
      <c r="U27" s="279"/>
      <c r="V27" s="279"/>
      <c r="W27" s="279"/>
      <c r="X27" s="279"/>
      <c r="Y27" s="279"/>
      <c r="Z27" s="279"/>
      <c r="AA27" s="279"/>
      <c r="AB27" s="279"/>
      <c r="AC27" s="279"/>
      <c r="AD27" s="279"/>
      <c r="AE27" s="279"/>
      <c r="AF27" s="279"/>
      <c r="AG27" s="279"/>
      <c r="AH27" s="279"/>
      <c r="AI27" s="279"/>
      <c r="AJ27" s="279"/>
      <c r="AK27" s="279"/>
      <c r="AL27" s="279"/>
      <c r="AM27" s="279"/>
      <c r="AN27" s="279"/>
      <c r="AO27" s="279"/>
      <c r="AP27" s="279"/>
      <c r="AQ27" s="279"/>
      <c r="AR27" s="279"/>
      <c r="AS27" s="279"/>
      <c r="AT27" s="279"/>
      <c r="AU27" s="279"/>
      <c r="AV27" s="279"/>
      <c r="AW27" s="279"/>
      <c r="AX27" s="279"/>
      <c r="AY27" s="279"/>
      <c r="AZ27" s="279"/>
      <c r="BA27" s="279"/>
      <c r="BB27" s="279"/>
      <c r="BC27" s="279"/>
      <c r="BD27" s="279"/>
      <c r="BE27" s="279"/>
      <c r="BF27" s="279"/>
      <c r="BG27" s="279"/>
      <c r="BH27" s="279"/>
      <c r="BI27" s="303"/>
      <c r="BJ27" s="279"/>
      <c r="BK27" s="279"/>
      <c r="BL27" s="279"/>
      <c r="BM27" s="279"/>
      <c r="BN27" s="279"/>
      <c r="BO27" s="279"/>
      <c r="BP27" s="279"/>
      <c r="BQ27" s="279"/>
      <c r="BR27" s="279"/>
      <c r="BS27" s="279"/>
      <c r="BT27" s="279"/>
      <c r="BU27" s="279"/>
      <c r="BV27" s="279"/>
      <c r="BW27" s="279"/>
      <c r="BX27" s="279"/>
      <c r="BY27" s="279"/>
      <c r="BZ27" s="279"/>
      <c r="CA27" s="279"/>
      <c r="CB27" s="279"/>
      <c r="CC27" s="279"/>
      <c r="CD27" s="279"/>
      <c r="CE27" s="279"/>
      <c r="CF27" s="279"/>
      <c r="CG27" s="279"/>
      <c r="CH27" s="279"/>
      <c r="CI27" s="279"/>
      <c r="CJ27" s="279"/>
      <c r="CK27" s="279"/>
      <c r="CL27" s="279"/>
      <c r="CM27" s="279"/>
      <c r="CN27" s="279"/>
      <c r="CO27" s="279"/>
      <c r="CP27" s="279"/>
      <c r="CQ27" s="279"/>
      <c r="CR27" s="279"/>
      <c r="CS27" s="279"/>
      <c r="CT27" s="279"/>
      <c r="CU27" s="279"/>
      <c r="CV27" s="279"/>
      <c r="CW27" s="279"/>
      <c r="CX27" s="279"/>
      <c r="CY27" s="279"/>
      <c r="CZ27" s="279"/>
      <c r="DA27" s="279"/>
      <c r="DB27" s="279"/>
      <c r="DC27" s="279"/>
      <c r="DD27" s="279"/>
      <c r="DE27" s="279"/>
      <c r="DF27" s="279"/>
      <c r="DG27" s="87">
        <f t="shared" si="0"/>
        <v>800</v>
      </c>
      <c r="DH27" s="305">
        <v>40398909697</v>
      </c>
      <c r="DI27" s="275">
        <f t="shared" si="1"/>
        <v>800</v>
      </c>
      <c r="DJ27" s="275"/>
      <c r="DK27" s="275"/>
      <c r="DL27" s="275"/>
      <c r="DM27" s="275"/>
      <c r="DN27" s="275"/>
    </row>
    <row r="28" spans="1:118" ht="15" x14ac:dyDescent="0.25">
      <c r="A28" s="279"/>
      <c r="B28" s="279"/>
      <c r="C28" s="279"/>
      <c r="D28" s="279"/>
      <c r="E28" s="279"/>
      <c r="F28" s="279"/>
      <c r="G28" s="279"/>
      <c r="H28" s="279"/>
      <c r="I28" s="279"/>
      <c r="J28" s="279"/>
      <c r="K28" s="279">
        <v>1300</v>
      </c>
      <c r="L28" s="279"/>
      <c r="M28" s="279"/>
      <c r="N28" s="279"/>
      <c r="O28" s="279"/>
      <c r="P28" s="279"/>
      <c r="Q28" s="279"/>
      <c r="R28" s="279"/>
      <c r="S28" s="279"/>
      <c r="T28" s="279"/>
      <c r="U28" s="279"/>
      <c r="V28" s="279"/>
      <c r="W28" s="279"/>
      <c r="X28" s="279"/>
      <c r="Y28" s="279"/>
      <c r="Z28" s="279"/>
      <c r="AA28" s="279"/>
      <c r="AB28" s="279"/>
      <c r="AC28" s="279"/>
      <c r="AD28" s="279"/>
      <c r="AE28" s="279"/>
      <c r="AF28" s="279"/>
      <c r="AG28" s="279"/>
      <c r="AH28" s="279"/>
      <c r="AI28" s="279"/>
      <c r="AJ28" s="279"/>
      <c r="AK28" s="279"/>
      <c r="AL28" s="279"/>
      <c r="AM28" s="279"/>
      <c r="AN28" s="279"/>
      <c r="AO28" s="279"/>
      <c r="AP28" s="279"/>
      <c r="AQ28" s="279"/>
      <c r="AR28" s="279"/>
      <c r="AS28" s="279"/>
      <c r="AT28" s="279"/>
      <c r="AU28" s="279"/>
      <c r="AV28" s="279"/>
      <c r="AW28" s="279"/>
      <c r="AX28" s="279"/>
      <c r="AY28" s="279"/>
      <c r="AZ28" s="279"/>
      <c r="BA28" s="279"/>
      <c r="BB28" s="279"/>
      <c r="BC28" s="279"/>
      <c r="BD28" s="279"/>
      <c r="BE28" s="279"/>
      <c r="BF28" s="279"/>
      <c r="BG28" s="279"/>
      <c r="BH28" s="279"/>
      <c r="BI28" s="279"/>
      <c r="BJ28" s="279"/>
      <c r="BK28" s="279"/>
      <c r="BL28" s="279"/>
      <c r="BM28" s="279"/>
      <c r="BN28" s="279"/>
      <c r="BO28" s="279"/>
      <c r="BP28" s="279"/>
      <c r="BQ28" s="279"/>
      <c r="BR28" s="279"/>
      <c r="BS28" s="279"/>
      <c r="BT28" s="279"/>
      <c r="BU28" s="279"/>
      <c r="BV28" s="279"/>
      <c r="BW28" s="279"/>
      <c r="BX28" s="279"/>
      <c r="BY28" s="279"/>
      <c r="BZ28" s="279"/>
      <c r="CA28" s="279"/>
      <c r="CB28" s="279"/>
      <c r="CC28" s="279"/>
      <c r="CD28" s="279"/>
      <c r="CE28" s="279"/>
      <c r="CF28" s="279"/>
      <c r="CG28" s="279"/>
      <c r="CH28" s="279"/>
      <c r="CI28" s="279"/>
      <c r="CJ28" s="279"/>
      <c r="CK28" s="279"/>
      <c r="CL28" s="279"/>
      <c r="CM28" s="279"/>
      <c r="CN28" s="279"/>
      <c r="CO28" s="279"/>
      <c r="CP28" s="279"/>
      <c r="CQ28" s="279"/>
      <c r="CR28" s="279"/>
      <c r="CS28" s="279"/>
      <c r="CT28" s="279"/>
      <c r="CU28" s="279"/>
      <c r="CV28" s="279"/>
      <c r="CW28" s="279"/>
      <c r="CX28" s="279"/>
      <c r="CY28" s="279"/>
      <c r="CZ28" s="279"/>
      <c r="DA28" s="279"/>
      <c r="DB28" s="279"/>
      <c r="DC28" s="279"/>
      <c r="DD28" s="279"/>
      <c r="DE28" s="279"/>
      <c r="DF28" s="279"/>
      <c r="DG28" s="87">
        <f t="shared" si="0"/>
        <v>1300</v>
      </c>
      <c r="DH28" s="305">
        <v>40398920261</v>
      </c>
      <c r="DI28" s="275">
        <f t="shared" si="1"/>
        <v>1300</v>
      </c>
      <c r="DJ28" s="275"/>
      <c r="DK28" s="275"/>
      <c r="DL28" s="275"/>
      <c r="DM28" s="275"/>
      <c r="DN28" s="275"/>
    </row>
    <row r="29" spans="1:118" ht="15" x14ac:dyDescent="0.25">
      <c r="A29" s="279"/>
      <c r="B29" s="279"/>
      <c r="C29" s="279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79"/>
      <c r="P29" s="279"/>
      <c r="Q29" s="279"/>
      <c r="R29" s="279"/>
      <c r="S29" s="279"/>
      <c r="T29" s="279"/>
      <c r="U29" s="279"/>
      <c r="V29" s="279"/>
      <c r="W29" s="279"/>
      <c r="X29" s="279"/>
      <c r="Y29" s="279"/>
      <c r="Z29" s="279"/>
      <c r="AA29" s="279"/>
      <c r="AB29" s="279"/>
      <c r="AC29" s="279"/>
      <c r="AD29" s="279"/>
      <c r="AE29" s="279"/>
      <c r="AF29" s="279"/>
      <c r="AG29" s="279"/>
      <c r="AH29" s="279"/>
      <c r="AI29" s="279"/>
      <c r="AJ29" s="279"/>
      <c r="AK29" s="279"/>
      <c r="AL29" s="279"/>
      <c r="AM29" s="279"/>
      <c r="AN29" s="279"/>
      <c r="AO29" s="279"/>
      <c r="AP29" s="279"/>
      <c r="AQ29" s="279">
        <v>760.96</v>
      </c>
      <c r="AR29" s="279"/>
      <c r="AS29" s="279"/>
      <c r="AT29" s="279"/>
      <c r="AU29" s="279"/>
      <c r="AV29" s="279"/>
      <c r="AW29" s="279"/>
      <c r="AX29" s="279"/>
      <c r="AY29" s="279"/>
      <c r="AZ29" s="279"/>
      <c r="BA29" s="279"/>
      <c r="BB29" s="279"/>
      <c r="BC29" s="279"/>
      <c r="BD29" s="279"/>
      <c r="BE29" s="279"/>
      <c r="BF29" s="279"/>
      <c r="BG29" s="279"/>
      <c r="BH29" s="279"/>
      <c r="BI29" s="279"/>
      <c r="BJ29" s="279"/>
      <c r="BK29" s="279"/>
      <c r="BL29" s="279"/>
      <c r="BM29" s="279"/>
      <c r="BN29" s="279"/>
      <c r="BO29" s="279"/>
      <c r="BP29" s="279"/>
      <c r="BQ29" s="279"/>
      <c r="BR29" s="279"/>
      <c r="BS29" s="279"/>
      <c r="BT29" s="279"/>
      <c r="BU29" s="279"/>
      <c r="BV29" s="279"/>
      <c r="BW29" s="279"/>
      <c r="BX29" s="279"/>
      <c r="BY29" s="279"/>
      <c r="BZ29" s="279"/>
      <c r="CA29" s="279"/>
      <c r="CB29" s="279"/>
      <c r="CC29" s="279"/>
      <c r="CD29" s="279"/>
      <c r="CE29" s="279"/>
      <c r="CF29" s="279"/>
      <c r="CG29" s="279"/>
      <c r="CH29" s="279"/>
      <c r="CI29" s="279"/>
      <c r="CJ29" s="279"/>
      <c r="CK29" s="279"/>
      <c r="CL29" s="279"/>
      <c r="CM29" s="279"/>
      <c r="CN29" s="279"/>
      <c r="CO29" s="279"/>
      <c r="CP29" s="279"/>
      <c r="CQ29" s="279"/>
      <c r="CR29" s="279"/>
      <c r="CS29" s="279"/>
      <c r="CT29" s="279"/>
      <c r="CU29" s="279"/>
      <c r="CV29" s="279"/>
      <c r="CW29" s="279"/>
      <c r="CX29" s="279"/>
      <c r="CY29" s="279"/>
      <c r="CZ29" s="279"/>
      <c r="DA29" s="279"/>
      <c r="DB29" s="279"/>
      <c r="DC29" s="279"/>
      <c r="DD29" s="279"/>
      <c r="DE29" s="279"/>
      <c r="DF29" s="279"/>
      <c r="DG29" s="87">
        <f t="shared" si="0"/>
        <v>760.96</v>
      </c>
      <c r="DH29" s="305"/>
      <c r="DI29" s="275">
        <f t="shared" si="1"/>
        <v>760.96</v>
      </c>
      <c r="DJ29" s="275"/>
      <c r="DK29" s="275"/>
      <c r="DL29" s="275"/>
      <c r="DM29" s="275"/>
      <c r="DN29" s="275"/>
    </row>
    <row r="30" spans="1:118" ht="15" x14ac:dyDescent="0.25">
      <c r="A30" s="279"/>
      <c r="B30" s="279"/>
      <c r="C30" s="279"/>
      <c r="D30" s="279"/>
      <c r="E30" s="279"/>
      <c r="F30" s="279"/>
      <c r="G30" s="279"/>
      <c r="H30" s="279"/>
      <c r="I30" s="279"/>
      <c r="J30" s="279"/>
      <c r="K30" s="279"/>
      <c r="L30" s="279"/>
      <c r="M30" s="279"/>
      <c r="N30" s="279"/>
      <c r="O30" s="279"/>
      <c r="P30" s="279"/>
      <c r="Q30" s="279"/>
      <c r="R30" s="279"/>
      <c r="S30" s="279"/>
      <c r="T30" s="279"/>
      <c r="U30" s="279"/>
      <c r="V30" s="279"/>
      <c r="W30" s="279"/>
      <c r="X30" s="279"/>
      <c r="Y30" s="279"/>
      <c r="Z30" s="279"/>
      <c r="AA30" s="279"/>
      <c r="AB30" s="279"/>
      <c r="AC30" s="279"/>
      <c r="AD30" s="279"/>
      <c r="AE30" s="279"/>
      <c r="AF30" s="279"/>
      <c r="AG30" s="279"/>
      <c r="AH30" s="279"/>
      <c r="AI30" s="279"/>
      <c r="AJ30" s="279"/>
      <c r="AK30" s="279"/>
      <c r="AL30" s="279"/>
      <c r="AM30" s="279"/>
      <c r="AN30" s="279"/>
      <c r="AO30" s="279"/>
      <c r="AP30" s="279"/>
      <c r="AQ30" s="279">
        <v>175</v>
      </c>
      <c r="AR30" s="279"/>
      <c r="AS30" s="279"/>
      <c r="AT30" s="279"/>
      <c r="AU30" s="279"/>
      <c r="AV30" s="279"/>
      <c r="AW30" s="279"/>
      <c r="AX30" s="279"/>
      <c r="AY30" s="279"/>
      <c r="AZ30" s="279"/>
      <c r="BA30" s="279"/>
      <c r="BB30" s="279"/>
      <c r="BC30" s="279"/>
      <c r="BD30" s="279"/>
      <c r="BE30" s="279"/>
      <c r="BF30" s="279"/>
      <c r="BG30" s="279"/>
      <c r="BH30" s="279"/>
      <c r="BI30" s="279"/>
      <c r="BJ30" s="279"/>
      <c r="BK30" s="279"/>
      <c r="BL30" s="279"/>
      <c r="BM30" s="279"/>
      <c r="BN30" s="279"/>
      <c r="BO30" s="279"/>
      <c r="BP30" s="279"/>
      <c r="BQ30" s="279"/>
      <c r="BR30" s="279"/>
      <c r="BS30" s="279"/>
      <c r="BT30" s="279"/>
      <c r="BU30" s="279"/>
      <c r="BV30" s="279"/>
      <c r="BW30" s="279"/>
      <c r="BX30" s="279"/>
      <c r="BY30" s="279"/>
      <c r="BZ30" s="279"/>
      <c r="CA30" s="279"/>
      <c r="CB30" s="279"/>
      <c r="CC30" s="279"/>
      <c r="CD30" s="279"/>
      <c r="CE30" s="279"/>
      <c r="CF30" s="279"/>
      <c r="CG30" s="279"/>
      <c r="CH30" s="279"/>
      <c r="CI30" s="279"/>
      <c r="CJ30" s="279"/>
      <c r="CK30" s="279"/>
      <c r="CL30" s="279"/>
      <c r="CM30" s="279"/>
      <c r="CN30" s="279"/>
      <c r="CO30" s="279"/>
      <c r="CP30" s="279"/>
      <c r="CQ30" s="279"/>
      <c r="CR30" s="279"/>
      <c r="CS30" s="279"/>
      <c r="CT30" s="279"/>
      <c r="CU30" s="279"/>
      <c r="CV30" s="279"/>
      <c r="CW30" s="279"/>
      <c r="CX30" s="279"/>
      <c r="CY30" s="279"/>
      <c r="CZ30" s="279"/>
      <c r="DA30" s="279"/>
      <c r="DB30" s="279"/>
      <c r="DC30" s="279"/>
      <c r="DD30" s="279"/>
      <c r="DE30" s="279"/>
      <c r="DF30" s="279"/>
      <c r="DG30" s="87">
        <f t="shared" si="0"/>
        <v>175</v>
      </c>
      <c r="DH30" s="305"/>
      <c r="DI30" s="275">
        <f t="shared" si="1"/>
        <v>175</v>
      </c>
      <c r="DJ30" s="275"/>
      <c r="DK30" s="275"/>
      <c r="DL30" s="275"/>
      <c r="DM30" s="275"/>
      <c r="DN30" s="275"/>
    </row>
    <row r="31" spans="1:118" ht="15" x14ac:dyDescent="0.25">
      <c r="A31" s="279"/>
      <c r="B31" s="279"/>
      <c r="C31" s="279"/>
      <c r="D31" s="279"/>
      <c r="E31" s="279"/>
      <c r="F31" s="279"/>
      <c r="G31" s="279"/>
      <c r="H31" s="279"/>
      <c r="I31" s="279"/>
      <c r="J31" s="279"/>
      <c r="K31" s="279"/>
      <c r="L31" s="279"/>
      <c r="M31" s="279"/>
      <c r="N31" s="279"/>
      <c r="O31" s="279"/>
      <c r="P31" s="279"/>
      <c r="Q31" s="279"/>
      <c r="R31" s="279"/>
      <c r="S31" s="279"/>
      <c r="T31" s="279"/>
      <c r="U31" s="279"/>
      <c r="V31" s="279"/>
      <c r="W31" s="279"/>
      <c r="X31" s="279"/>
      <c r="Y31" s="279"/>
      <c r="Z31" s="279"/>
      <c r="AA31" s="279"/>
      <c r="AB31" s="279"/>
      <c r="AC31" s="279"/>
      <c r="AD31" s="279"/>
      <c r="AE31" s="279"/>
      <c r="AF31" s="279"/>
      <c r="AG31" s="279"/>
      <c r="AH31" s="279"/>
      <c r="AI31" s="279"/>
      <c r="AJ31" s="279"/>
      <c r="AK31" s="279"/>
      <c r="AL31" s="279"/>
      <c r="AM31" s="279"/>
      <c r="AN31" s="279"/>
      <c r="AO31" s="279"/>
      <c r="AP31" s="279"/>
      <c r="AQ31" s="279"/>
      <c r="AR31" s="279"/>
      <c r="AS31" s="279"/>
      <c r="AT31" s="279"/>
      <c r="AU31" s="279"/>
      <c r="AV31" s="279"/>
      <c r="AW31" s="279"/>
      <c r="AX31" s="279"/>
      <c r="AY31" s="279"/>
      <c r="AZ31" s="279"/>
      <c r="BA31" s="279"/>
      <c r="BB31" s="279"/>
      <c r="BC31" s="279"/>
      <c r="BD31" s="279"/>
      <c r="BE31" s="279"/>
      <c r="BF31" s="279"/>
      <c r="BG31" s="279"/>
      <c r="BH31" s="279"/>
      <c r="BI31" s="279"/>
      <c r="BJ31" s="279"/>
      <c r="BK31" s="279"/>
      <c r="BL31" s="279"/>
      <c r="BM31" s="279"/>
      <c r="BN31" s="279"/>
      <c r="BO31" s="279"/>
      <c r="BP31" s="279"/>
      <c r="BQ31" s="279"/>
      <c r="BR31" s="279"/>
      <c r="BS31" s="279"/>
      <c r="BT31" s="279"/>
      <c r="BU31" s="279"/>
      <c r="BV31" s="279"/>
      <c r="BW31" s="279"/>
      <c r="BX31" s="279"/>
      <c r="BY31" s="279"/>
      <c r="BZ31" s="279"/>
      <c r="CA31" s="279"/>
      <c r="CB31" s="279"/>
      <c r="CC31" s="279"/>
      <c r="CD31" s="279"/>
      <c r="CE31" s="279"/>
      <c r="CF31" s="279"/>
      <c r="CG31" s="279"/>
      <c r="CH31" s="279"/>
      <c r="CI31" s="279"/>
      <c r="CJ31" s="279"/>
      <c r="CK31" s="279"/>
      <c r="CL31" s="279"/>
      <c r="CM31" s="279"/>
      <c r="CN31" s="279"/>
      <c r="CO31" s="279"/>
      <c r="CP31" s="279"/>
      <c r="CQ31" s="279"/>
      <c r="CR31" s="279"/>
      <c r="CS31" s="279"/>
      <c r="CT31" s="279"/>
      <c r="CU31" s="279"/>
      <c r="CV31" s="279"/>
      <c r="CW31" s="279"/>
      <c r="CX31" s="279"/>
      <c r="CY31" s="279"/>
      <c r="CZ31" s="279"/>
      <c r="DA31" s="279"/>
      <c r="DB31" s="279"/>
      <c r="DC31" s="279"/>
      <c r="DD31" s="279"/>
      <c r="DE31" s="279"/>
      <c r="DF31" s="279"/>
      <c r="DG31" s="87">
        <f t="shared" si="0"/>
        <v>0</v>
      </c>
      <c r="DH31" s="305"/>
      <c r="DI31" s="275">
        <f t="shared" si="1"/>
        <v>0</v>
      </c>
      <c r="DJ31" s="275"/>
      <c r="DK31" s="275"/>
      <c r="DL31" s="275"/>
      <c r="DM31" s="275"/>
      <c r="DN31" s="275"/>
    </row>
    <row r="32" spans="1:118" ht="15" x14ac:dyDescent="0.25">
      <c r="A32" s="279"/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  <c r="Q32" s="279"/>
      <c r="R32" s="279"/>
      <c r="S32" s="279"/>
      <c r="T32" s="279"/>
      <c r="U32" s="279"/>
      <c r="V32" s="279"/>
      <c r="W32" s="279"/>
      <c r="X32" s="279"/>
      <c r="Y32" s="279"/>
      <c r="Z32" s="279"/>
      <c r="AA32" s="279"/>
      <c r="AB32" s="279"/>
      <c r="AC32" s="279"/>
      <c r="AD32" s="279"/>
      <c r="AE32" s="279"/>
      <c r="AF32" s="279"/>
      <c r="AG32" s="279"/>
      <c r="AH32" s="279"/>
      <c r="AI32" s="279"/>
      <c r="AJ32" s="279"/>
      <c r="AK32" s="279"/>
      <c r="AL32" s="279"/>
      <c r="AM32" s="279"/>
      <c r="AN32" s="279"/>
      <c r="AO32" s="279"/>
      <c r="AP32" s="279"/>
      <c r="AQ32" s="279"/>
      <c r="AR32" s="279"/>
      <c r="AS32" s="279"/>
      <c r="AT32" s="279"/>
      <c r="AU32" s="279"/>
      <c r="AV32" s="279"/>
      <c r="AW32" s="279"/>
      <c r="AX32" s="279"/>
      <c r="AY32" s="279"/>
      <c r="AZ32" s="279"/>
      <c r="BA32" s="279"/>
      <c r="BB32" s="279"/>
      <c r="BC32" s="279"/>
      <c r="BD32" s="279"/>
      <c r="BE32" s="279"/>
      <c r="BF32" s="279"/>
      <c r="BG32" s="279"/>
      <c r="BH32" s="279"/>
      <c r="BI32" s="279"/>
      <c r="BJ32" s="279"/>
      <c r="BK32" s="279"/>
      <c r="BL32" s="279"/>
      <c r="BM32" s="279"/>
      <c r="BN32" s="279"/>
      <c r="BO32" s="279"/>
      <c r="BP32" s="279"/>
      <c r="BQ32" s="279"/>
      <c r="BR32" s="279"/>
      <c r="BS32" s="279"/>
      <c r="BT32" s="279"/>
      <c r="BU32" s="279"/>
      <c r="BV32" s="279"/>
      <c r="BW32" s="279"/>
      <c r="BX32" s="279"/>
      <c r="BY32" s="279"/>
      <c r="BZ32" s="279"/>
      <c r="CA32" s="279"/>
      <c r="CB32" s="279"/>
      <c r="CC32" s="279"/>
      <c r="CD32" s="279"/>
      <c r="CE32" s="279"/>
      <c r="CF32" s="279"/>
      <c r="CG32" s="279"/>
      <c r="CH32" s="279"/>
      <c r="CI32" s="279"/>
      <c r="CJ32" s="279"/>
      <c r="CK32" s="279"/>
      <c r="CL32" s="279"/>
      <c r="CM32" s="279"/>
      <c r="CN32" s="279"/>
      <c r="CO32" s="279"/>
      <c r="CP32" s="279"/>
      <c r="CQ32" s="279"/>
      <c r="CR32" s="279"/>
      <c r="CS32" s="279"/>
      <c r="CT32" s="279"/>
      <c r="CU32" s="279"/>
      <c r="CV32" s="279"/>
      <c r="CW32" s="279"/>
      <c r="CX32" s="279"/>
      <c r="CY32" s="279"/>
      <c r="CZ32" s="279"/>
      <c r="DA32" s="279"/>
      <c r="DB32" s="279"/>
      <c r="DC32" s="279"/>
      <c r="DD32" s="279"/>
      <c r="DE32" s="279"/>
      <c r="DF32" s="279"/>
      <c r="DG32" s="87">
        <f t="shared" si="0"/>
        <v>0</v>
      </c>
      <c r="DH32" s="305"/>
      <c r="DI32" s="275"/>
      <c r="DJ32" s="275"/>
      <c r="DK32" s="275"/>
      <c r="DL32" s="275"/>
      <c r="DM32" s="275"/>
      <c r="DN32" s="275"/>
    </row>
    <row r="33" spans="1:118" ht="15.75" x14ac:dyDescent="0.25">
      <c r="A33" s="279"/>
      <c r="B33" s="279"/>
      <c r="C33" s="279"/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79"/>
      <c r="P33" s="279"/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279"/>
      <c r="AB33" s="279"/>
      <c r="AC33" s="279"/>
      <c r="AD33" s="279"/>
      <c r="AE33" s="279"/>
      <c r="AF33" s="279"/>
      <c r="AG33" s="279"/>
      <c r="AH33" s="279"/>
      <c r="AI33" s="279"/>
      <c r="AJ33" s="279"/>
      <c r="AK33" s="279"/>
      <c r="AL33" s="279"/>
      <c r="AM33" s="279"/>
      <c r="AN33" s="279"/>
      <c r="AO33" s="279"/>
      <c r="AP33" s="279"/>
      <c r="AQ33" s="279"/>
      <c r="AR33" s="279"/>
      <c r="AS33" s="279"/>
      <c r="AT33" s="279"/>
      <c r="AU33" s="279"/>
      <c r="AV33" s="279"/>
      <c r="AW33" s="279"/>
      <c r="AX33" s="279"/>
      <c r="AY33" s="279"/>
      <c r="AZ33" s="279"/>
      <c r="BA33" s="279"/>
      <c r="BB33" s="279"/>
      <c r="BC33" s="279"/>
      <c r="BD33" s="279"/>
      <c r="BE33" s="279"/>
      <c r="BF33" s="279"/>
      <c r="BG33" s="279"/>
      <c r="BH33" s="279"/>
      <c r="BI33" s="279"/>
      <c r="BJ33" s="279"/>
      <c r="BK33" s="279"/>
      <c r="BL33" s="279"/>
      <c r="BM33" s="279"/>
      <c r="BN33" s="279"/>
      <c r="BO33" s="279"/>
      <c r="BP33" s="279"/>
      <c r="BQ33" s="279"/>
      <c r="BR33" s="279"/>
      <c r="BS33" s="279"/>
      <c r="BT33" s="279"/>
      <c r="BU33" s="279"/>
      <c r="BV33" s="279"/>
      <c r="BW33" s="279"/>
      <c r="BX33" s="279"/>
      <c r="BY33" s="279"/>
      <c r="BZ33" s="279"/>
      <c r="CA33" s="279"/>
      <c r="CB33" s="279"/>
      <c r="CC33" s="279"/>
      <c r="CD33" s="279"/>
      <c r="CE33" s="279"/>
      <c r="CF33" s="279"/>
      <c r="CG33" s="279"/>
      <c r="CH33" s="279"/>
      <c r="CI33" s="279"/>
      <c r="CJ33" s="279"/>
      <c r="CK33" s="279"/>
      <c r="CL33" s="279"/>
      <c r="CM33" s="279"/>
      <c r="CN33" s="279"/>
      <c r="CO33" s="279"/>
      <c r="CP33" s="279"/>
      <c r="CQ33" s="279"/>
      <c r="CR33" s="279"/>
      <c r="CS33" s="279"/>
      <c r="CT33" s="279"/>
      <c r="CU33" s="279"/>
      <c r="CV33" s="279"/>
      <c r="CW33" s="279"/>
      <c r="CX33" s="279"/>
      <c r="CY33" s="279"/>
      <c r="CZ33" s="279"/>
      <c r="DA33" s="279"/>
      <c r="DB33" s="279"/>
      <c r="DC33" s="279"/>
      <c r="DD33" s="279"/>
      <c r="DE33" s="279"/>
      <c r="DF33" s="279"/>
      <c r="DG33" s="87">
        <f t="shared" si="0"/>
        <v>0</v>
      </c>
      <c r="DH33" s="88"/>
      <c r="DI33" s="275"/>
      <c r="DJ33" s="275"/>
      <c r="DK33" s="275"/>
      <c r="DL33" s="275"/>
      <c r="DM33" s="275"/>
      <c r="DN33" s="275"/>
    </row>
    <row r="34" spans="1:118" ht="15.75" x14ac:dyDescent="0.25">
      <c r="A34" s="279"/>
      <c r="B34" s="279"/>
      <c r="C34" s="279"/>
      <c r="D34" s="279"/>
      <c r="E34" s="279"/>
      <c r="F34" s="279"/>
      <c r="G34" s="279"/>
      <c r="H34" s="279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79"/>
      <c r="T34" s="279"/>
      <c r="U34" s="279"/>
      <c r="V34" s="279"/>
      <c r="W34" s="279"/>
      <c r="X34" s="279"/>
      <c r="Y34" s="279"/>
      <c r="Z34" s="279"/>
      <c r="AA34" s="279"/>
      <c r="AB34" s="279"/>
      <c r="AC34" s="279"/>
      <c r="AD34" s="279"/>
      <c r="AE34" s="279"/>
      <c r="AF34" s="279"/>
      <c r="AG34" s="279"/>
      <c r="AH34" s="279"/>
      <c r="AI34" s="279"/>
      <c r="AJ34" s="279"/>
      <c r="AK34" s="279"/>
      <c r="AL34" s="279"/>
      <c r="AM34" s="279"/>
      <c r="AN34" s="279"/>
      <c r="AO34" s="279"/>
      <c r="AP34" s="279"/>
      <c r="AQ34" s="279"/>
      <c r="AR34" s="279"/>
      <c r="AS34" s="279"/>
      <c r="AT34" s="279"/>
      <c r="AU34" s="279"/>
      <c r="AV34" s="279"/>
      <c r="AW34" s="279"/>
      <c r="AX34" s="279"/>
      <c r="AY34" s="279"/>
      <c r="AZ34" s="279"/>
      <c r="BA34" s="279"/>
      <c r="BB34" s="279"/>
      <c r="BC34" s="279"/>
      <c r="BD34" s="279"/>
      <c r="BE34" s="279"/>
      <c r="BF34" s="279"/>
      <c r="BG34" s="279"/>
      <c r="BH34" s="279"/>
      <c r="BI34" s="279"/>
      <c r="BJ34" s="279"/>
      <c r="BK34" s="279"/>
      <c r="BL34" s="279"/>
      <c r="BM34" s="279"/>
      <c r="BN34" s="279"/>
      <c r="BO34" s="279"/>
      <c r="BP34" s="279"/>
      <c r="BQ34" s="279"/>
      <c r="BR34" s="279"/>
      <c r="BS34" s="279"/>
      <c r="BT34" s="279"/>
      <c r="BU34" s="279"/>
      <c r="BV34" s="279"/>
      <c r="BW34" s="279"/>
      <c r="BX34" s="279"/>
      <c r="BY34" s="279"/>
      <c r="BZ34" s="279"/>
      <c r="CA34" s="279"/>
      <c r="CB34" s="279"/>
      <c r="CC34" s="279"/>
      <c r="CD34" s="279"/>
      <c r="CE34" s="279"/>
      <c r="CF34" s="279"/>
      <c r="CG34" s="279"/>
      <c r="CH34" s="279"/>
      <c r="CI34" s="279"/>
      <c r="CJ34" s="279"/>
      <c r="CK34" s="279"/>
      <c r="CL34" s="279"/>
      <c r="CM34" s="279"/>
      <c r="CN34" s="279"/>
      <c r="CO34" s="279"/>
      <c r="CP34" s="279"/>
      <c r="CQ34" s="279"/>
      <c r="CR34" s="279"/>
      <c r="CS34" s="279"/>
      <c r="CT34" s="279"/>
      <c r="CU34" s="279"/>
      <c r="CV34" s="279"/>
      <c r="CW34" s="279"/>
      <c r="CX34" s="279"/>
      <c r="CY34" s="279"/>
      <c r="CZ34" s="279"/>
      <c r="DA34" s="279"/>
      <c r="DB34" s="279"/>
      <c r="DC34" s="279"/>
      <c r="DD34" s="279"/>
      <c r="DE34" s="279"/>
      <c r="DF34" s="279"/>
      <c r="DG34" s="87">
        <f t="shared" si="0"/>
        <v>0</v>
      </c>
      <c r="DH34" s="88"/>
      <c r="DI34" s="275"/>
      <c r="DJ34" s="275"/>
      <c r="DK34" s="275"/>
      <c r="DL34" s="275"/>
      <c r="DM34" s="275"/>
      <c r="DN34" s="275"/>
    </row>
    <row r="35" spans="1:118" ht="15.75" x14ac:dyDescent="0.25">
      <c r="A35" s="279"/>
      <c r="B35" s="279"/>
      <c r="C35" s="279"/>
      <c r="D35" s="279"/>
      <c r="E35" s="279"/>
      <c r="F35" s="279"/>
      <c r="G35" s="279"/>
      <c r="H35" s="279"/>
      <c r="I35" s="279"/>
      <c r="J35" s="279"/>
      <c r="K35" s="279"/>
      <c r="L35" s="279"/>
      <c r="M35" s="279"/>
      <c r="N35" s="279"/>
      <c r="O35" s="279"/>
      <c r="P35" s="279"/>
      <c r="Q35" s="279"/>
      <c r="R35" s="279"/>
      <c r="S35" s="279"/>
      <c r="T35" s="279"/>
      <c r="U35" s="279"/>
      <c r="V35" s="279"/>
      <c r="W35" s="279"/>
      <c r="X35" s="279"/>
      <c r="Y35" s="279"/>
      <c r="Z35" s="279"/>
      <c r="AA35" s="279"/>
      <c r="AB35" s="279"/>
      <c r="AC35" s="279"/>
      <c r="AD35" s="279"/>
      <c r="AE35" s="279"/>
      <c r="AF35" s="279"/>
      <c r="AG35" s="279"/>
      <c r="AH35" s="279"/>
      <c r="AI35" s="279"/>
      <c r="AJ35" s="279"/>
      <c r="AK35" s="279"/>
      <c r="AL35" s="279"/>
      <c r="AM35" s="279"/>
      <c r="AN35" s="279"/>
      <c r="AO35" s="279"/>
      <c r="AP35" s="279"/>
      <c r="AQ35" s="279"/>
      <c r="AR35" s="279"/>
      <c r="AS35" s="279"/>
      <c r="AT35" s="279"/>
      <c r="AU35" s="279"/>
      <c r="AV35" s="279"/>
      <c r="AW35" s="279"/>
      <c r="AX35" s="279"/>
      <c r="AY35" s="279"/>
      <c r="AZ35" s="279"/>
      <c r="BA35" s="279"/>
      <c r="BB35" s="279"/>
      <c r="BC35" s="279"/>
      <c r="BD35" s="279"/>
      <c r="BE35" s="279"/>
      <c r="BF35" s="279"/>
      <c r="BG35" s="279"/>
      <c r="BH35" s="279"/>
      <c r="BI35" s="279"/>
      <c r="BJ35" s="279"/>
      <c r="BK35" s="279"/>
      <c r="BL35" s="279"/>
      <c r="BM35" s="279"/>
      <c r="BN35" s="279"/>
      <c r="BO35" s="279"/>
      <c r="BP35" s="279"/>
      <c r="BQ35" s="279"/>
      <c r="BR35" s="279"/>
      <c r="BS35" s="279"/>
      <c r="BT35" s="279"/>
      <c r="BU35" s="279"/>
      <c r="BV35" s="279"/>
      <c r="BW35" s="279"/>
      <c r="BX35" s="279"/>
      <c r="BY35" s="279"/>
      <c r="BZ35" s="279"/>
      <c r="CA35" s="279"/>
      <c r="CB35" s="279"/>
      <c r="CC35" s="279"/>
      <c r="CD35" s="279"/>
      <c r="CE35" s="279"/>
      <c r="CF35" s="279"/>
      <c r="CG35" s="279"/>
      <c r="CH35" s="279"/>
      <c r="CI35" s="279"/>
      <c r="CJ35" s="279"/>
      <c r="CK35" s="279"/>
      <c r="CL35" s="279"/>
      <c r="CM35" s="279"/>
      <c r="CN35" s="279"/>
      <c r="CO35" s="279"/>
      <c r="CP35" s="279"/>
      <c r="CQ35" s="279"/>
      <c r="CR35" s="279"/>
      <c r="CS35" s="279"/>
      <c r="CT35" s="279"/>
      <c r="CU35" s="279"/>
      <c r="CV35" s="279"/>
      <c r="CW35" s="279"/>
      <c r="CX35" s="279"/>
      <c r="CY35" s="279"/>
      <c r="CZ35" s="279"/>
      <c r="DA35" s="279"/>
      <c r="DB35" s="279"/>
      <c r="DC35" s="279"/>
      <c r="DD35" s="279"/>
      <c r="DE35" s="279"/>
      <c r="DF35" s="279"/>
      <c r="DG35" s="87">
        <f t="shared" si="0"/>
        <v>0</v>
      </c>
      <c r="DH35" s="88"/>
      <c r="DI35" s="275"/>
      <c r="DJ35" s="275"/>
      <c r="DK35" s="275"/>
      <c r="DL35" s="275"/>
      <c r="DM35" s="275"/>
      <c r="DN35" s="275"/>
    </row>
    <row r="36" spans="1:118" ht="15.75" x14ac:dyDescent="0.25">
      <c r="A36" s="279"/>
      <c r="B36" s="279"/>
      <c r="C36" s="279"/>
      <c r="D36" s="279"/>
      <c r="E36" s="279"/>
      <c r="F36" s="279"/>
      <c r="G36" s="279"/>
      <c r="H36" s="279"/>
      <c r="I36" s="279"/>
      <c r="J36" s="279"/>
      <c r="K36" s="279"/>
      <c r="L36" s="279"/>
      <c r="M36" s="279"/>
      <c r="N36" s="279"/>
      <c r="O36" s="279"/>
      <c r="P36" s="279"/>
      <c r="Q36" s="279"/>
      <c r="R36" s="279"/>
      <c r="S36" s="279"/>
      <c r="T36" s="279"/>
      <c r="U36" s="279"/>
      <c r="V36" s="279"/>
      <c r="W36" s="279"/>
      <c r="X36" s="279"/>
      <c r="Y36" s="279"/>
      <c r="Z36" s="279"/>
      <c r="AA36" s="279"/>
      <c r="AB36" s="279"/>
      <c r="AC36" s="279"/>
      <c r="AD36" s="279"/>
      <c r="AE36" s="279"/>
      <c r="AF36" s="279"/>
      <c r="AG36" s="279"/>
      <c r="AH36" s="279"/>
      <c r="AI36" s="279"/>
      <c r="AJ36" s="279"/>
      <c r="AK36" s="279"/>
      <c r="AL36" s="279"/>
      <c r="AM36" s="279"/>
      <c r="AN36" s="279"/>
      <c r="AO36" s="279"/>
      <c r="AP36" s="279"/>
      <c r="AQ36" s="279"/>
      <c r="AR36" s="279"/>
      <c r="AS36" s="279"/>
      <c r="AT36" s="279"/>
      <c r="AU36" s="279"/>
      <c r="AV36" s="279"/>
      <c r="AW36" s="279"/>
      <c r="AX36" s="279"/>
      <c r="AY36" s="279"/>
      <c r="AZ36" s="279"/>
      <c r="BA36" s="279"/>
      <c r="BB36" s="279"/>
      <c r="BC36" s="279"/>
      <c r="BD36" s="279"/>
      <c r="BE36" s="279"/>
      <c r="BF36" s="279"/>
      <c r="BG36" s="279"/>
      <c r="BH36" s="279"/>
      <c r="BI36" s="279"/>
      <c r="BJ36" s="279"/>
      <c r="BK36" s="279"/>
      <c r="BL36" s="279"/>
      <c r="BM36" s="279"/>
      <c r="BN36" s="279"/>
      <c r="BO36" s="279"/>
      <c r="BP36" s="279"/>
      <c r="BQ36" s="279"/>
      <c r="BR36" s="279"/>
      <c r="BS36" s="279"/>
      <c r="BT36" s="279"/>
      <c r="BU36" s="279"/>
      <c r="BV36" s="279"/>
      <c r="BW36" s="279"/>
      <c r="BX36" s="279"/>
      <c r="BY36" s="279"/>
      <c r="BZ36" s="279"/>
      <c r="CA36" s="279"/>
      <c r="CB36" s="279"/>
      <c r="CC36" s="279"/>
      <c r="CD36" s="279"/>
      <c r="CE36" s="279"/>
      <c r="CF36" s="279"/>
      <c r="CG36" s="279"/>
      <c r="CH36" s="279"/>
      <c r="CI36" s="279"/>
      <c r="CJ36" s="279"/>
      <c r="CK36" s="279"/>
      <c r="CL36" s="279"/>
      <c r="CM36" s="279"/>
      <c r="CN36" s="279"/>
      <c r="CO36" s="279"/>
      <c r="CP36" s="279"/>
      <c r="CQ36" s="279"/>
      <c r="CR36" s="279"/>
      <c r="CS36" s="279"/>
      <c r="CT36" s="279"/>
      <c r="CU36" s="279"/>
      <c r="CV36" s="279"/>
      <c r="CW36" s="279"/>
      <c r="CX36" s="279"/>
      <c r="CY36" s="279"/>
      <c r="CZ36" s="279"/>
      <c r="DA36" s="279"/>
      <c r="DB36" s="279"/>
      <c r="DC36" s="279"/>
      <c r="DD36" s="279"/>
      <c r="DE36" s="279"/>
      <c r="DF36" s="279"/>
      <c r="DG36" s="87">
        <f t="shared" si="0"/>
        <v>0</v>
      </c>
      <c r="DH36" s="88"/>
      <c r="DI36" s="275"/>
      <c r="DJ36" s="275"/>
      <c r="DK36" s="275"/>
      <c r="DL36" s="275"/>
      <c r="DM36" s="275"/>
      <c r="DN36" s="275"/>
    </row>
    <row r="37" spans="1:118" ht="15.75" x14ac:dyDescent="0.25">
      <c r="A37" s="279"/>
      <c r="B37" s="279"/>
      <c r="C37" s="279"/>
      <c r="D37" s="279"/>
      <c r="E37" s="279"/>
      <c r="F37" s="279"/>
      <c r="G37" s="279"/>
      <c r="H37" s="279"/>
      <c r="I37" s="279"/>
      <c r="J37" s="279"/>
      <c r="K37" s="279"/>
      <c r="L37" s="279"/>
      <c r="M37" s="279"/>
      <c r="N37" s="279"/>
      <c r="O37" s="279"/>
      <c r="P37" s="279"/>
      <c r="Q37" s="279"/>
      <c r="R37" s="279"/>
      <c r="S37" s="279"/>
      <c r="T37" s="279"/>
      <c r="U37" s="279"/>
      <c r="V37" s="279"/>
      <c r="W37" s="279"/>
      <c r="X37" s="279"/>
      <c r="Y37" s="279"/>
      <c r="Z37" s="279"/>
      <c r="AA37" s="279"/>
      <c r="AB37" s="279"/>
      <c r="AC37" s="279"/>
      <c r="AD37" s="279"/>
      <c r="AE37" s="279"/>
      <c r="AF37" s="279"/>
      <c r="AG37" s="279"/>
      <c r="AH37" s="279"/>
      <c r="AI37" s="279"/>
      <c r="AJ37" s="279"/>
      <c r="AK37" s="279"/>
      <c r="AL37" s="279"/>
      <c r="AM37" s="279"/>
      <c r="AN37" s="279"/>
      <c r="AO37" s="279"/>
      <c r="AP37" s="279"/>
      <c r="AQ37" s="279"/>
      <c r="AR37" s="279"/>
      <c r="AS37" s="279"/>
      <c r="AT37" s="279"/>
      <c r="AU37" s="279"/>
      <c r="AV37" s="279"/>
      <c r="AW37" s="279"/>
      <c r="AX37" s="279"/>
      <c r="AY37" s="279"/>
      <c r="AZ37" s="279"/>
      <c r="BA37" s="279"/>
      <c r="BB37" s="279"/>
      <c r="BC37" s="279"/>
      <c r="BD37" s="279"/>
      <c r="BE37" s="279"/>
      <c r="BF37" s="279"/>
      <c r="BG37" s="279"/>
      <c r="BH37" s="279"/>
      <c r="BI37" s="279"/>
      <c r="BJ37" s="279"/>
      <c r="BK37" s="279"/>
      <c r="BL37" s="279"/>
      <c r="BM37" s="279"/>
      <c r="BN37" s="279"/>
      <c r="BO37" s="279"/>
      <c r="BP37" s="279"/>
      <c r="BQ37" s="279"/>
      <c r="BR37" s="279"/>
      <c r="BS37" s="279"/>
      <c r="BT37" s="279"/>
      <c r="BU37" s="279"/>
      <c r="BV37" s="279"/>
      <c r="BW37" s="279"/>
      <c r="BX37" s="279"/>
      <c r="BY37" s="279"/>
      <c r="BZ37" s="279"/>
      <c r="CA37" s="279"/>
      <c r="CB37" s="279"/>
      <c r="CC37" s="279"/>
      <c r="CD37" s="279"/>
      <c r="CE37" s="279"/>
      <c r="CF37" s="279"/>
      <c r="CG37" s="279"/>
      <c r="CH37" s="279"/>
      <c r="CI37" s="279"/>
      <c r="CJ37" s="279"/>
      <c r="CK37" s="279"/>
      <c r="CL37" s="279"/>
      <c r="CM37" s="279"/>
      <c r="CN37" s="279"/>
      <c r="CO37" s="279"/>
      <c r="CP37" s="279"/>
      <c r="CQ37" s="279"/>
      <c r="CR37" s="279"/>
      <c r="CS37" s="279"/>
      <c r="CT37" s="279"/>
      <c r="CU37" s="279"/>
      <c r="CV37" s="279"/>
      <c r="CW37" s="279"/>
      <c r="CX37" s="279"/>
      <c r="CY37" s="279"/>
      <c r="CZ37" s="279"/>
      <c r="DA37" s="279"/>
      <c r="DB37" s="279"/>
      <c r="DC37" s="279"/>
      <c r="DD37" s="279"/>
      <c r="DE37" s="279"/>
      <c r="DF37" s="279"/>
      <c r="DG37" s="87">
        <f t="shared" si="0"/>
        <v>0</v>
      </c>
      <c r="DH37" s="88"/>
      <c r="DI37" s="275"/>
      <c r="DJ37" s="275"/>
      <c r="DK37" s="275"/>
      <c r="DL37" s="275"/>
      <c r="DM37" s="275"/>
      <c r="DN37" s="275"/>
    </row>
    <row r="38" spans="1:118" ht="15.75" x14ac:dyDescent="0.25">
      <c r="A38" s="279"/>
      <c r="B38" s="279"/>
      <c r="C38" s="279"/>
      <c r="D38" s="279"/>
      <c r="E38" s="279"/>
      <c r="F38" s="279"/>
      <c r="G38" s="279"/>
      <c r="H38" s="279"/>
      <c r="I38" s="279"/>
      <c r="J38" s="279"/>
      <c r="K38" s="279"/>
      <c r="L38" s="279"/>
      <c r="M38" s="279"/>
      <c r="N38" s="279"/>
      <c r="O38" s="279"/>
      <c r="P38" s="279"/>
      <c r="Q38" s="279"/>
      <c r="R38" s="279"/>
      <c r="S38" s="279"/>
      <c r="T38" s="279"/>
      <c r="U38" s="279"/>
      <c r="V38" s="279"/>
      <c r="W38" s="279"/>
      <c r="X38" s="279"/>
      <c r="Y38" s="279"/>
      <c r="Z38" s="279"/>
      <c r="AA38" s="279"/>
      <c r="AB38" s="279"/>
      <c r="AC38" s="279"/>
      <c r="AD38" s="279"/>
      <c r="AE38" s="279"/>
      <c r="AF38" s="279"/>
      <c r="AG38" s="279"/>
      <c r="AH38" s="279"/>
      <c r="AI38" s="279"/>
      <c r="AJ38" s="279"/>
      <c r="AK38" s="279"/>
      <c r="AL38" s="279"/>
      <c r="AM38" s="279"/>
      <c r="AN38" s="279"/>
      <c r="AO38" s="279"/>
      <c r="AP38" s="279"/>
      <c r="AQ38" s="279"/>
      <c r="AR38" s="279"/>
      <c r="AS38" s="279"/>
      <c r="AT38" s="279"/>
      <c r="AU38" s="279"/>
      <c r="AV38" s="279"/>
      <c r="AW38" s="279"/>
      <c r="AX38" s="279"/>
      <c r="AY38" s="279"/>
      <c r="AZ38" s="279"/>
      <c r="BA38" s="279"/>
      <c r="BB38" s="279"/>
      <c r="BC38" s="279"/>
      <c r="BD38" s="279"/>
      <c r="BE38" s="279"/>
      <c r="BF38" s="279"/>
      <c r="BG38" s="279"/>
      <c r="BH38" s="279"/>
      <c r="BI38" s="279"/>
      <c r="BJ38" s="279"/>
      <c r="BK38" s="279"/>
      <c r="BL38" s="279"/>
      <c r="BM38" s="279"/>
      <c r="BN38" s="279"/>
      <c r="BO38" s="279"/>
      <c r="BP38" s="279"/>
      <c r="BQ38" s="279"/>
      <c r="BR38" s="279"/>
      <c r="BS38" s="279"/>
      <c r="BT38" s="279"/>
      <c r="BU38" s="279"/>
      <c r="BV38" s="279"/>
      <c r="BW38" s="279"/>
      <c r="BX38" s="279"/>
      <c r="BY38" s="279"/>
      <c r="BZ38" s="279"/>
      <c r="CA38" s="279"/>
      <c r="CB38" s="279"/>
      <c r="CC38" s="279"/>
      <c r="CD38" s="279"/>
      <c r="CE38" s="279"/>
      <c r="CF38" s="279"/>
      <c r="CG38" s="279"/>
      <c r="CH38" s="279"/>
      <c r="CI38" s="279"/>
      <c r="CJ38" s="279"/>
      <c r="CK38" s="279"/>
      <c r="CL38" s="279"/>
      <c r="CM38" s="279"/>
      <c r="CN38" s="279"/>
      <c r="CO38" s="279"/>
      <c r="CP38" s="279"/>
      <c r="CQ38" s="279"/>
      <c r="CR38" s="279"/>
      <c r="CS38" s="279"/>
      <c r="CT38" s="279"/>
      <c r="CU38" s="279"/>
      <c r="CV38" s="279"/>
      <c r="CW38" s="279"/>
      <c r="CX38" s="279"/>
      <c r="CY38" s="279"/>
      <c r="CZ38" s="279"/>
      <c r="DA38" s="279"/>
      <c r="DB38" s="279"/>
      <c r="DC38" s="279"/>
      <c r="DD38" s="279"/>
      <c r="DE38" s="279"/>
      <c r="DF38" s="279"/>
      <c r="DG38" s="87">
        <f t="shared" si="0"/>
        <v>0</v>
      </c>
      <c r="DH38" s="88"/>
      <c r="DI38" s="275"/>
      <c r="DJ38" s="275"/>
      <c r="DK38" s="275"/>
      <c r="DL38" s="275"/>
      <c r="DM38" s="275"/>
      <c r="DN38" s="275"/>
    </row>
    <row r="39" spans="1:118" ht="15.75" x14ac:dyDescent="0.25">
      <c r="A39" s="279"/>
      <c r="B39" s="279"/>
      <c r="C39" s="279"/>
      <c r="D39" s="279"/>
      <c r="E39" s="279"/>
      <c r="F39" s="279"/>
      <c r="G39" s="279"/>
      <c r="H39" s="279"/>
      <c r="I39" s="279"/>
      <c r="J39" s="279"/>
      <c r="K39" s="279"/>
      <c r="L39" s="279"/>
      <c r="M39" s="279"/>
      <c r="N39" s="279"/>
      <c r="O39" s="279"/>
      <c r="P39" s="279"/>
      <c r="Q39" s="279"/>
      <c r="R39" s="279"/>
      <c r="S39" s="279"/>
      <c r="T39" s="279"/>
      <c r="U39" s="279"/>
      <c r="V39" s="279"/>
      <c r="W39" s="279"/>
      <c r="X39" s="279"/>
      <c r="Y39" s="279"/>
      <c r="Z39" s="279"/>
      <c r="AA39" s="279"/>
      <c r="AB39" s="279"/>
      <c r="AC39" s="279"/>
      <c r="AD39" s="279"/>
      <c r="AE39" s="279"/>
      <c r="AF39" s="279"/>
      <c r="AG39" s="279"/>
      <c r="AH39" s="279"/>
      <c r="AI39" s="279"/>
      <c r="AJ39" s="279"/>
      <c r="AK39" s="279"/>
      <c r="AL39" s="279"/>
      <c r="AM39" s="279"/>
      <c r="AN39" s="279"/>
      <c r="AO39" s="279"/>
      <c r="AP39" s="279"/>
      <c r="AQ39" s="279"/>
      <c r="AR39" s="279"/>
      <c r="AS39" s="279"/>
      <c r="AT39" s="279"/>
      <c r="AU39" s="279"/>
      <c r="AV39" s="279"/>
      <c r="AW39" s="279"/>
      <c r="AX39" s="279"/>
      <c r="AY39" s="279"/>
      <c r="AZ39" s="279"/>
      <c r="BA39" s="279"/>
      <c r="BB39" s="279"/>
      <c r="BC39" s="279"/>
      <c r="BD39" s="279"/>
      <c r="BE39" s="279"/>
      <c r="BF39" s="279"/>
      <c r="BG39" s="279"/>
      <c r="BH39" s="279"/>
      <c r="BI39" s="279"/>
      <c r="BJ39" s="279"/>
      <c r="BK39" s="279"/>
      <c r="BL39" s="279"/>
      <c r="BM39" s="279"/>
      <c r="BN39" s="279"/>
      <c r="BO39" s="279"/>
      <c r="BP39" s="279"/>
      <c r="BQ39" s="279"/>
      <c r="BR39" s="279"/>
      <c r="BS39" s="279"/>
      <c r="BT39" s="279"/>
      <c r="BU39" s="279"/>
      <c r="BV39" s="279"/>
      <c r="BW39" s="279"/>
      <c r="BX39" s="279"/>
      <c r="BY39" s="279"/>
      <c r="BZ39" s="279"/>
      <c r="CA39" s="279"/>
      <c r="CB39" s="279"/>
      <c r="CC39" s="279"/>
      <c r="CD39" s="279"/>
      <c r="CE39" s="279"/>
      <c r="CF39" s="279"/>
      <c r="CG39" s="279"/>
      <c r="CH39" s="279"/>
      <c r="CI39" s="279"/>
      <c r="CJ39" s="279"/>
      <c r="CK39" s="279"/>
      <c r="CL39" s="279"/>
      <c r="CM39" s="279"/>
      <c r="CN39" s="279"/>
      <c r="CO39" s="279"/>
      <c r="CP39" s="279"/>
      <c r="CQ39" s="279"/>
      <c r="CR39" s="279"/>
      <c r="CS39" s="279"/>
      <c r="CT39" s="279"/>
      <c r="CU39" s="279"/>
      <c r="CV39" s="279"/>
      <c r="CW39" s="279"/>
      <c r="CX39" s="279"/>
      <c r="CY39" s="279"/>
      <c r="CZ39" s="279"/>
      <c r="DA39" s="279"/>
      <c r="DB39" s="279"/>
      <c r="DC39" s="279"/>
      <c r="DD39" s="279"/>
      <c r="DE39" s="279"/>
      <c r="DF39" s="279"/>
      <c r="DG39" s="87">
        <f t="shared" si="0"/>
        <v>0</v>
      </c>
      <c r="DH39" s="88"/>
      <c r="DI39" s="275"/>
      <c r="DJ39" s="275"/>
      <c r="DK39" s="275"/>
      <c r="DL39" s="275"/>
      <c r="DM39" s="275"/>
      <c r="DN39" s="275"/>
    </row>
    <row r="40" spans="1:118" ht="15.75" x14ac:dyDescent="0.25">
      <c r="A40" s="279"/>
      <c r="B40" s="279"/>
      <c r="C40" s="279"/>
      <c r="D40" s="279"/>
      <c r="E40" s="279"/>
      <c r="F40" s="279"/>
      <c r="G40" s="279"/>
      <c r="H40" s="279"/>
      <c r="I40" s="279"/>
      <c r="J40" s="279"/>
      <c r="K40" s="279"/>
      <c r="L40" s="279"/>
      <c r="M40" s="279"/>
      <c r="N40" s="279"/>
      <c r="O40" s="279"/>
      <c r="P40" s="279"/>
      <c r="Q40" s="279"/>
      <c r="R40" s="279"/>
      <c r="S40" s="279"/>
      <c r="T40" s="279"/>
      <c r="U40" s="279"/>
      <c r="V40" s="279"/>
      <c r="W40" s="279"/>
      <c r="X40" s="279"/>
      <c r="Y40" s="279"/>
      <c r="Z40" s="279"/>
      <c r="AA40" s="279"/>
      <c r="AB40" s="279"/>
      <c r="AC40" s="279"/>
      <c r="AD40" s="279"/>
      <c r="AE40" s="279"/>
      <c r="AF40" s="279"/>
      <c r="AG40" s="279"/>
      <c r="AH40" s="279"/>
      <c r="AI40" s="279"/>
      <c r="AJ40" s="279"/>
      <c r="AK40" s="279"/>
      <c r="AL40" s="279"/>
      <c r="AM40" s="279"/>
      <c r="AN40" s="279"/>
      <c r="AO40" s="279"/>
      <c r="AP40" s="279"/>
      <c r="AQ40" s="279"/>
      <c r="AR40" s="279"/>
      <c r="AS40" s="279"/>
      <c r="AT40" s="279"/>
      <c r="AU40" s="279"/>
      <c r="AV40" s="279"/>
      <c r="AW40" s="279"/>
      <c r="AX40" s="279"/>
      <c r="AY40" s="279"/>
      <c r="AZ40" s="279"/>
      <c r="BA40" s="279"/>
      <c r="BB40" s="279"/>
      <c r="BC40" s="279"/>
      <c r="BD40" s="279"/>
      <c r="BE40" s="279"/>
      <c r="BF40" s="279"/>
      <c r="BG40" s="279"/>
      <c r="BH40" s="279"/>
      <c r="BI40" s="279"/>
      <c r="BJ40" s="279"/>
      <c r="BK40" s="279"/>
      <c r="BL40" s="279"/>
      <c r="BM40" s="279"/>
      <c r="BN40" s="279"/>
      <c r="BO40" s="279"/>
      <c r="BP40" s="279"/>
      <c r="BQ40" s="279"/>
      <c r="BR40" s="279"/>
      <c r="BS40" s="279"/>
      <c r="BT40" s="279"/>
      <c r="BU40" s="279"/>
      <c r="BV40" s="279"/>
      <c r="BW40" s="279"/>
      <c r="BX40" s="279"/>
      <c r="BY40" s="279"/>
      <c r="BZ40" s="279"/>
      <c r="CA40" s="279"/>
      <c r="CB40" s="279"/>
      <c r="CC40" s="279"/>
      <c r="CD40" s="279"/>
      <c r="CE40" s="279"/>
      <c r="CF40" s="279"/>
      <c r="CG40" s="279"/>
      <c r="CH40" s="279"/>
      <c r="CI40" s="279"/>
      <c r="CJ40" s="279"/>
      <c r="CK40" s="279"/>
      <c r="CL40" s="279"/>
      <c r="CM40" s="279"/>
      <c r="CN40" s="279"/>
      <c r="CO40" s="279"/>
      <c r="CP40" s="279"/>
      <c r="CQ40" s="279"/>
      <c r="CR40" s="279"/>
      <c r="CS40" s="279"/>
      <c r="CT40" s="279"/>
      <c r="CU40" s="279"/>
      <c r="CV40" s="279"/>
      <c r="CW40" s="279"/>
      <c r="CX40" s="279"/>
      <c r="CY40" s="279"/>
      <c r="CZ40" s="279"/>
      <c r="DA40" s="279"/>
      <c r="DB40" s="279"/>
      <c r="DC40" s="279"/>
      <c r="DD40" s="279"/>
      <c r="DE40" s="279"/>
      <c r="DF40" s="279"/>
      <c r="DG40" s="87">
        <f t="shared" si="0"/>
        <v>0</v>
      </c>
      <c r="DH40" s="88"/>
      <c r="DI40" s="275"/>
      <c r="DJ40" s="275"/>
      <c r="DK40" s="275"/>
      <c r="DL40" s="275"/>
      <c r="DM40" s="275"/>
      <c r="DN40" s="275"/>
    </row>
    <row r="41" spans="1:118" ht="15.75" x14ac:dyDescent="0.25">
      <c r="A41" s="279"/>
      <c r="B41" s="279"/>
      <c r="C41" s="279"/>
      <c r="D41" s="279"/>
      <c r="E41" s="279"/>
      <c r="F41" s="279"/>
      <c r="G41" s="279"/>
      <c r="H41" s="279"/>
      <c r="I41" s="279"/>
      <c r="J41" s="279"/>
      <c r="K41" s="279"/>
      <c r="L41" s="279"/>
      <c r="M41" s="279"/>
      <c r="N41" s="279"/>
      <c r="O41" s="279"/>
      <c r="P41" s="279"/>
      <c r="Q41" s="279"/>
      <c r="R41" s="279"/>
      <c r="S41" s="279"/>
      <c r="T41" s="279"/>
      <c r="U41" s="279"/>
      <c r="V41" s="279"/>
      <c r="W41" s="279"/>
      <c r="X41" s="279"/>
      <c r="Y41" s="279"/>
      <c r="Z41" s="279"/>
      <c r="AA41" s="279"/>
      <c r="AB41" s="279"/>
      <c r="AC41" s="279"/>
      <c r="AD41" s="279"/>
      <c r="AE41" s="279"/>
      <c r="AF41" s="279"/>
      <c r="AG41" s="279"/>
      <c r="AH41" s="279"/>
      <c r="AI41" s="279"/>
      <c r="AJ41" s="279"/>
      <c r="AK41" s="279"/>
      <c r="AL41" s="279"/>
      <c r="AM41" s="279"/>
      <c r="AN41" s="279"/>
      <c r="AO41" s="279"/>
      <c r="AP41" s="279"/>
      <c r="AQ41" s="279"/>
      <c r="AR41" s="279"/>
      <c r="AS41" s="279"/>
      <c r="AT41" s="279"/>
      <c r="AU41" s="279"/>
      <c r="AV41" s="279"/>
      <c r="AW41" s="279"/>
      <c r="AX41" s="279"/>
      <c r="AY41" s="279"/>
      <c r="AZ41" s="279"/>
      <c r="BA41" s="279"/>
      <c r="BB41" s="279"/>
      <c r="BC41" s="279"/>
      <c r="BD41" s="279"/>
      <c r="BE41" s="279"/>
      <c r="BF41" s="279"/>
      <c r="BG41" s="279"/>
      <c r="BH41" s="279"/>
      <c r="BI41" s="279"/>
      <c r="BJ41" s="279"/>
      <c r="BK41" s="279"/>
      <c r="BL41" s="279"/>
      <c r="BM41" s="279"/>
      <c r="BN41" s="279"/>
      <c r="BO41" s="279"/>
      <c r="BP41" s="279"/>
      <c r="BQ41" s="279"/>
      <c r="BR41" s="279"/>
      <c r="BS41" s="279"/>
      <c r="BT41" s="279"/>
      <c r="BU41" s="279"/>
      <c r="BV41" s="279"/>
      <c r="BW41" s="279"/>
      <c r="BX41" s="279"/>
      <c r="BY41" s="279"/>
      <c r="BZ41" s="279"/>
      <c r="CA41" s="279"/>
      <c r="CB41" s="279"/>
      <c r="CC41" s="279"/>
      <c r="CD41" s="279"/>
      <c r="CE41" s="279"/>
      <c r="CF41" s="279"/>
      <c r="CG41" s="279"/>
      <c r="CH41" s="279"/>
      <c r="CI41" s="279"/>
      <c r="CJ41" s="279"/>
      <c r="CK41" s="279"/>
      <c r="CL41" s="279"/>
      <c r="CM41" s="279"/>
      <c r="CN41" s="279"/>
      <c r="CO41" s="279"/>
      <c r="CP41" s="279"/>
      <c r="CQ41" s="279"/>
      <c r="CR41" s="279"/>
      <c r="CS41" s="279"/>
      <c r="CT41" s="279"/>
      <c r="CU41" s="279"/>
      <c r="CV41" s="279"/>
      <c r="CW41" s="279"/>
      <c r="CX41" s="279"/>
      <c r="CY41" s="279"/>
      <c r="CZ41" s="279"/>
      <c r="DA41" s="279"/>
      <c r="DB41" s="279"/>
      <c r="DC41" s="279"/>
      <c r="DD41" s="279"/>
      <c r="DE41" s="279"/>
      <c r="DF41" s="279"/>
      <c r="DG41" s="87">
        <f t="shared" si="0"/>
        <v>0</v>
      </c>
      <c r="DH41" s="88"/>
      <c r="DI41" s="275"/>
      <c r="DJ41" s="275"/>
      <c r="DK41" s="275"/>
      <c r="DL41" s="275"/>
      <c r="DM41" s="275"/>
      <c r="DN41" s="275"/>
    </row>
    <row r="42" spans="1:118" ht="15.75" x14ac:dyDescent="0.25">
      <c r="A42" s="279"/>
      <c r="B42" s="279"/>
      <c r="C42" s="279"/>
      <c r="D42" s="279"/>
      <c r="E42" s="279"/>
      <c r="F42" s="279"/>
      <c r="G42" s="279"/>
      <c r="H42" s="279"/>
      <c r="I42" s="279"/>
      <c r="J42" s="279"/>
      <c r="K42" s="279"/>
      <c r="L42" s="279"/>
      <c r="M42" s="279"/>
      <c r="N42" s="279"/>
      <c r="O42" s="279"/>
      <c r="P42" s="279"/>
      <c r="Q42" s="279"/>
      <c r="R42" s="279"/>
      <c r="S42" s="279"/>
      <c r="T42" s="279"/>
      <c r="U42" s="279"/>
      <c r="V42" s="279"/>
      <c r="W42" s="279"/>
      <c r="X42" s="279"/>
      <c r="Y42" s="279"/>
      <c r="Z42" s="279"/>
      <c r="AA42" s="279"/>
      <c r="AB42" s="279"/>
      <c r="AC42" s="279"/>
      <c r="AD42" s="279"/>
      <c r="AE42" s="279"/>
      <c r="AF42" s="279"/>
      <c r="AG42" s="279"/>
      <c r="AH42" s="279"/>
      <c r="AI42" s="279"/>
      <c r="AJ42" s="279"/>
      <c r="AK42" s="279"/>
      <c r="AL42" s="279"/>
      <c r="AM42" s="279"/>
      <c r="AN42" s="279"/>
      <c r="AO42" s="279"/>
      <c r="AP42" s="279"/>
      <c r="AQ42" s="279"/>
      <c r="AR42" s="279"/>
      <c r="AS42" s="279"/>
      <c r="AT42" s="279"/>
      <c r="AU42" s="279"/>
      <c r="AV42" s="279"/>
      <c r="AW42" s="279"/>
      <c r="AX42" s="279"/>
      <c r="AY42" s="279"/>
      <c r="AZ42" s="279"/>
      <c r="BA42" s="279"/>
      <c r="BB42" s="279"/>
      <c r="BC42" s="279"/>
      <c r="BD42" s="279"/>
      <c r="BE42" s="279"/>
      <c r="BF42" s="279"/>
      <c r="BG42" s="279"/>
      <c r="BH42" s="279"/>
      <c r="BI42" s="279"/>
      <c r="BJ42" s="279"/>
      <c r="BK42" s="279"/>
      <c r="BL42" s="279"/>
      <c r="BM42" s="279"/>
      <c r="BN42" s="279"/>
      <c r="BO42" s="279"/>
      <c r="BP42" s="279"/>
      <c r="BQ42" s="279"/>
      <c r="BR42" s="279"/>
      <c r="BS42" s="279"/>
      <c r="BT42" s="279"/>
      <c r="BU42" s="279"/>
      <c r="BV42" s="279"/>
      <c r="BW42" s="279"/>
      <c r="BX42" s="279"/>
      <c r="BY42" s="279"/>
      <c r="BZ42" s="279"/>
      <c r="CA42" s="279"/>
      <c r="CB42" s="279"/>
      <c r="CC42" s="279"/>
      <c r="CD42" s="279"/>
      <c r="CE42" s="279"/>
      <c r="CF42" s="279"/>
      <c r="CG42" s="279"/>
      <c r="CH42" s="279"/>
      <c r="CI42" s="279"/>
      <c r="CJ42" s="279"/>
      <c r="CK42" s="279"/>
      <c r="CL42" s="279"/>
      <c r="CM42" s="279"/>
      <c r="CN42" s="279"/>
      <c r="CO42" s="279"/>
      <c r="CP42" s="279"/>
      <c r="CQ42" s="279"/>
      <c r="CR42" s="279"/>
      <c r="CS42" s="279"/>
      <c r="CT42" s="279"/>
      <c r="CU42" s="279"/>
      <c r="CV42" s="279"/>
      <c r="CW42" s="279"/>
      <c r="CX42" s="279"/>
      <c r="CY42" s="279"/>
      <c r="CZ42" s="279"/>
      <c r="DA42" s="279"/>
      <c r="DB42" s="279"/>
      <c r="DC42" s="279"/>
      <c r="DD42" s="279"/>
      <c r="DE42" s="279"/>
      <c r="DF42" s="279"/>
      <c r="DG42" s="87">
        <f t="shared" si="0"/>
        <v>0</v>
      </c>
      <c r="DH42" s="88"/>
      <c r="DI42" s="275"/>
      <c r="DJ42" s="275"/>
      <c r="DK42" s="275"/>
      <c r="DL42" s="275"/>
      <c r="DM42" s="275"/>
      <c r="DN42" s="275"/>
    </row>
    <row r="43" spans="1:118" ht="15.75" x14ac:dyDescent="0.25">
      <c r="A43" s="279"/>
      <c r="B43" s="279"/>
      <c r="C43" s="279"/>
      <c r="D43" s="279"/>
      <c r="E43" s="279"/>
      <c r="F43" s="279"/>
      <c r="G43" s="279"/>
      <c r="H43" s="279"/>
      <c r="I43" s="279"/>
      <c r="J43" s="279"/>
      <c r="K43" s="279"/>
      <c r="L43" s="279"/>
      <c r="M43" s="279"/>
      <c r="N43" s="279"/>
      <c r="O43" s="279"/>
      <c r="P43" s="279"/>
      <c r="Q43" s="279"/>
      <c r="R43" s="279"/>
      <c r="S43" s="279"/>
      <c r="T43" s="279"/>
      <c r="U43" s="279"/>
      <c r="V43" s="279"/>
      <c r="W43" s="279"/>
      <c r="X43" s="279"/>
      <c r="Y43" s="279"/>
      <c r="Z43" s="279"/>
      <c r="AA43" s="279"/>
      <c r="AB43" s="279"/>
      <c r="AC43" s="279"/>
      <c r="AD43" s="279"/>
      <c r="AE43" s="279"/>
      <c r="AF43" s="279"/>
      <c r="AG43" s="279"/>
      <c r="AH43" s="279"/>
      <c r="AI43" s="279"/>
      <c r="AJ43" s="279"/>
      <c r="AK43" s="279"/>
      <c r="AL43" s="279"/>
      <c r="AM43" s="279"/>
      <c r="AN43" s="279"/>
      <c r="AO43" s="279"/>
      <c r="AP43" s="279"/>
      <c r="AQ43" s="279"/>
      <c r="AR43" s="279"/>
      <c r="AS43" s="279"/>
      <c r="AT43" s="279"/>
      <c r="AU43" s="279"/>
      <c r="AV43" s="279"/>
      <c r="AW43" s="279"/>
      <c r="AX43" s="279"/>
      <c r="AY43" s="279"/>
      <c r="AZ43" s="279"/>
      <c r="BA43" s="279"/>
      <c r="BB43" s="279"/>
      <c r="BC43" s="279"/>
      <c r="BD43" s="279"/>
      <c r="BE43" s="279"/>
      <c r="BF43" s="279"/>
      <c r="BG43" s="279"/>
      <c r="BH43" s="279"/>
      <c r="BI43" s="279"/>
      <c r="BJ43" s="279"/>
      <c r="BK43" s="279"/>
      <c r="BL43" s="279"/>
      <c r="BM43" s="279"/>
      <c r="BN43" s="279"/>
      <c r="BO43" s="279"/>
      <c r="BP43" s="279"/>
      <c r="BQ43" s="279"/>
      <c r="BR43" s="279"/>
      <c r="BS43" s="279"/>
      <c r="BT43" s="279"/>
      <c r="BU43" s="279"/>
      <c r="BV43" s="279"/>
      <c r="BW43" s="279"/>
      <c r="BX43" s="279"/>
      <c r="BY43" s="279"/>
      <c r="BZ43" s="279"/>
      <c r="CA43" s="279"/>
      <c r="CB43" s="279"/>
      <c r="CC43" s="279"/>
      <c r="CD43" s="279"/>
      <c r="CE43" s="279"/>
      <c r="CF43" s="279"/>
      <c r="CG43" s="279"/>
      <c r="CH43" s="279"/>
      <c r="CI43" s="279"/>
      <c r="CJ43" s="279"/>
      <c r="CK43" s="279"/>
      <c r="CL43" s="279"/>
      <c r="CM43" s="279"/>
      <c r="CN43" s="279"/>
      <c r="CO43" s="279"/>
      <c r="CP43" s="279"/>
      <c r="CQ43" s="279"/>
      <c r="CR43" s="279"/>
      <c r="CS43" s="279"/>
      <c r="CT43" s="279"/>
      <c r="CU43" s="279"/>
      <c r="CV43" s="279"/>
      <c r="CW43" s="279"/>
      <c r="CX43" s="279"/>
      <c r="CY43" s="279"/>
      <c r="CZ43" s="279"/>
      <c r="DA43" s="279"/>
      <c r="DB43" s="279"/>
      <c r="DC43" s="279"/>
      <c r="DD43" s="279"/>
      <c r="DE43" s="279"/>
      <c r="DF43" s="279"/>
      <c r="DG43" s="87">
        <f t="shared" si="0"/>
        <v>0</v>
      </c>
      <c r="DH43" s="88"/>
      <c r="DI43" s="275"/>
      <c r="DJ43" s="275"/>
      <c r="DK43" s="275"/>
      <c r="DL43" s="275"/>
      <c r="DM43" s="275"/>
      <c r="DN43" s="275"/>
    </row>
    <row r="44" spans="1:118" ht="15.75" x14ac:dyDescent="0.25">
      <c r="A44" s="279"/>
      <c r="B44" s="279"/>
      <c r="C44" s="279"/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279"/>
      <c r="P44" s="279"/>
      <c r="Q44" s="279"/>
      <c r="R44" s="279"/>
      <c r="S44" s="279"/>
      <c r="T44" s="279"/>
      <c r="U44" s="279"/>
      <c r="V44" s="279"/>
      <c r="W44" s="279"/>
      <c r="X44" s="279"/>
      <c r="Y44" s="279"/>
      <c r="Z44" s="279"/>
      <c r="AA44" s="279"/>
      <c r="AB44" s="279"/>
      <c r="AC44" s="279"/>
      <c r="AD44" s="279"/>
      <c r="AE44" s="279"/>
      <c r="AF44" s="279"/>
      <c r="AG44" s="279"/>
      <c r="AH44" s="279"/>
      <c r="AI44" s="279"/>
      <c r="AJ44" s="279"/>
      <c r="AK44" s="279"/>
      <c r="AL44" s="279"/>
      <c r="AM44" s="279"/>
      <c r="AN44" s="279"/>
      <c r="AO44" s="279"/>
      <c r="AP44" s="279"/>
      <c r="AQ44" s="279"/>
      <c r="AR44" s="279"/>
      <c r="AS44" s="279"/>
      <c r="AT44" s="279"/>
      <c r="AU44" s="279"/>
      <c r="AV44" s="279"/>
      <c r="AW44" s="279"/>
      <c r="AX44" s="279"/>
      <c r="AY44" s="279"/>
      <c r="AZ44" s="279"/>
      <c r="BA44" s="279"/>
      <c r="BB44" s="279"/>
      <c r="BC44" s="279"/>
      <c r="BD44" s="279"/>
      <c r="BE44" s="279"/>
      <c r="BF44" s="279"/>
      <c r="BG44" s="279"/>
      <c r="BH44" s="279"/>
      <c r="BI44" s="279"/>
      <c r="BJ44" s="279"/>
      <c r="BK44" s="279"/>
      <c r="BL44" s="279"/>
      <c r="BM44" s="279"/>
      <c r="BN44" s="279"/>
      <c r="BO44" s="279"/>
      <c r="BP44" s="279"/>
      <c r="BQ44" s="279"/>
      <c r="BR44" s="279"/>
      <c r="BS44" s="279"/>
      <c r="BT44" s="279"/>
      <c r="BU44" s="279"/>
      <c r="BV44" s="279"/>
      <c r="BW44" s="279"/>
      <c r="BX44" s="279"/>
      <c r="BY44" s="279"/>
      <c r="BZ44" s="279"/>
      <c r="CA44" s="279"/>
      <c r="CB44" s="279"/>
      <c r="CC44" s="279"/>
      <c r="CD44" s="279"/>
      <c r="CE44" s="279"/>
      <c r="CF44" s="279"/>
      <c r="CG44" s="279"/>
      <c r="CH44" s="279"/>
      <c r="CI44" s="279"/>
      <c r="CJ44" s="279"/>
      <c r="CK44" s="279"/>
      <c r="CL44" s="279"/>
      <c r="CM44" s="279"/>
      <c r="CN44" s="279"/>
      <c r="CO44" s="279"/>
      <c r="CP44" s="279"/>
      <c r="CQ44" s="279"/>
      <c r="CR44" s="279"/>
      <c r="CS44" s="279"/>
      <c r="CT44" s="279"/>
      <c r="CU44" s="279"/>
      <c r="CV44" s="279"/>
      <c r="CW44" s="279"/>
      <c r="CX44" s="279"/>
      <c r="CY44" s="279"/>
      <c r="CZ44" s="279"/>
      <c r="DA44" s="279"/>
      <c r="DB44" s="279"/>
      <c r="DC44" s="279"/>
      <c r="DD44" s="279"/>
      <c r="DE44" s="279"/>
      <c r="DF44" s="279"/>
      <c r="DG44" s="87">
        <f t="shared" si="0"/>
        <v>0</v>
      </c>
      <c r="DH44" s="88"/>
      <c r="DI44" s="275"/>
      <c r="DJ44" s="275"/>
      <c r="DK44" s="275"/>
      <c r="DL44" s="275"/>
      <c r="DM44" s="275"/>
      <c r="DN44" s="275"/>
    </row>
    <row r="45" spans="1:118" ht="15.75" x14ac:dyDescent="0.25">
      <c r="A45" s="279"/>
      <c r="B45" s="279"/>
      <c r="C45" s="279"/>
      <c r="D45" s="279"/>
      <c r="E45" s="279"/>
      <c r="F45" s="279"/>
      <c r="G45" s="279"/>
      <c r="H45" s="279"/>
      <c r="I45" s="279"/>
      <c r="J45" s="279"/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P45" s="279"/>
      <c r="AQ45" s="279"/>
      <c r="AR45" s="279"/>
      <c r="AS45" s="279"/>
      <c r="AT45" s="279"/>
      <c r="AU45" s="279"/>
      <c r="AV45" s="279"/>
      <c r="AW45" s="279"/>
      <c r="AX45" s="279"/>
      <c r="AY45" s="279"/>
      <c r="AZ45" s="279"/>
      <c r="BA45" s="279"/>
      <c r="BB45" s="279"/>
      <c r="BC45" s="279"/>
      <c r="BD45" s="279"/>
      <c r="BE45" s="279"/>
      <c r="BF45" s="279"/>
      <c r="BG45" s="279"/>
      <c r="BH45" s="279"/>
      <c r="BI45" s="279"/>
      <c r="BJ45" s="279"/>
      <c r="BK45" s="279"/>
      <c r="BL45" s="279"/>
      <c r="BM45" s="279"/>
      <c r="BN45" s="279"/>
      <c r="BO45" s="279"/>
      <c r="BP45" s="279"/>
      <c r="BQ45" s="279"/>
      <c r="BR45" s="279"/>
      <c r="BS45" s="279"/>
      <c r="BT45" s="279"/>
      <c r="BU45" s="279"/>
      <c r="BV45" s="279"/>
      <c r="BW45" s="279"/>
      <c r="BX45" s="279"/>
      <c r="BY45" s="279"/>
      <c r="BZ45" s="279"/>
      <c r="CA45" s="279"/>
      <c r="CB45" s="279"/>
      <c r="CC45" s="279"/>
      <c r="CD45" s="279"/>
      <c r="CE45" s="279"/>
      <c r="CF45" s="279"/>
      <c r="CG45" s="279"/>
      <c r="CH45" s="279"/>
      <c r="CI45" s="279"/>
      <c r="CJ45" s="279"/>
      <c r="CK45" s="279"/>
      <c r="CL45" s="279"/>
      <c r="CM45" s="279"/>
      <c r="CN45" s="279"/>
      <c r="CO45" s="279"/>
      <c r="CP45" s="279"/>
      <c r="CQ45" s="279"/>
      <c r="CR45" s="279"/>
      <c r="CS45" s="279"/>
      <c r="CT45" s="279"/>
      <c r="CU45" s="279"/>
      <c r="CV45" s="279"/>
      <c r="CW45" s="279"/>
      <c r="CX45" s="279"/>
      <c r="CY45" s="279"/>
      <c r="CZ45" s="279"/>
      <c r="DA45" s="279"/>
      <c r="DB45" s="279"/>
      <c r="DC45" s="279"/>
      <c r="DD45" s="279"/>
      <c r="DE45" s="279"/>
      <c r="DF45" s="279"/>
      <c r="DG45" s="87">
        <f t="shared" si="0"/>
        <v>0</v>
      </c>
      <c r="DH45" s="88"/>
      <c r="DI45" s="275"/>
      <c r="DJ45" s="275"/>
      <c r="DK45" s="275"/>
      <c r="DL45" s="275"/>
      <c r="DM45" s="275"/>
      <c r="DN45" s="275"/>
    </row>
    <row r="46" spans="1:118" ht="15.75" x14ac:dyDescent="0.25">
      <c r="A46" s="279"/>
      <c r="B46" s="279"/>
      <c r="C46" s="279"/>
      <c r="D46" s="279"/>
      <c r="E46" s="279"/>
      <c r="F46" s="279"/>
      <c r="G46" s="279"/>
      <c r="H46" s="279"/>
      <c r="I46" s="279"/>
      <c r="J46" s="279"/>
      <c r="K46" s="279"/>
      <c r="L46" s="279"/>
      <c r="M46" s="279"/>
      <c r="N46" s="279"/>
      <c r="O46" s="279"/>
      <c r="P46" s="279"/>
      <c r="Q46" s="279"/>
      <c r="R46" s="279"/>
      <c r="S46" s="279"/>
      <c r="T46" s="279"/>
      <c r="U46" s="279"/>
      <c r="V46" s="279"/>
      <c r="W46" s="279"/>
      <c r="X46" s="279"/>
      <c r="Y46" s="279"/>
      <c r="Z46" s="279"/>
      <c r="AA46" s="279"/>
      <c r="AB46" s="279"/>
      <c r="AC46" s="279"/>
      <c r="AD46" s="279"/>
      <c r="AE46" s="279"/>
      <c r="AF46" s="279"/>
      <c r="AG46" s="279"/>
      <c r="AH46" s="279"/>
      <c r="AI46" s="279"/>
      <c r="AJ46" s="279"/>
      <c r="AK46" s="279"/>
      <c r="AL46" s="279"/>
      <c r="AM46" s="279"/>
      <c r="AN46" s="279"/>
      <c r="AO46" s="279"/>
      <c r="AP46" s="279"/>
      <c r="AQ46" s="279"/>
      <c r="AR46" s="279"/>
      <c r="AS46" s="279"/>
      <c r="AT46" s="279"/>
      <c r="AU46" s="279"/>
      <c r="AV46" s="279"/>
      <c r="AW46" s="279"/>
      <c r="AX46" s="279"/>
      <c r="AY46" s="279"/>
      <c r="AZ46" s="279"/>
      <c r="BA46" s="279"/>
      <c r="BB46" s="279"/>
      <c r="BC46" s="279"/>
      <c r="BD46" s="279"/>
      <c r="BE46" s="279"/>
      <c r="BF46" s="279"/>
      <c r="BG46" s="279"/>
      <c r="BH46" s="279"/>
      <c r="BI46" s="279"/>
      <c r="BJ46" s="279"/>
      <c r="BK46" s="279"/>
      <c r="BL46" s="279"/>
      <c r="BM46" s="279"/>
      <c r="BN46" s="279"/>
      <c r="BO46" s="279"/>
      <c r="BP46" s="279"/>
      <c r="BQ46" s="279"/>
      <c r="BR46" s="279"/>
      <c r="BS46" s="279"/>
      <c r="BT46" s="279"/>
      <c r="BU46" s="279"/>
      <c r="BV46" s="279"/>
      <c r="BW46" s="279"/>
      <c r="BX46" s="279"/>
      <c r="BY46" s="279"/>
      <c r="BZ46" s="279"/>
      <c r="CA46" s="279"/>
      <c r="CB46" s="279"/>
      <c r="CC46" s="279"/>
      <c r="CD46" s="279"/>
      <c r="CE46" s="279"/>
      <c r="CF46" s="279"/>
      <c r="CG46" s="279"/>
      <c r="CH46" s="279"/>
      <c r="CI46" s="279"/>
      <c r="CJ46" s="279"/>
      <c r="CK46" s="279"/>
      <c r="CL46" s="279"/>
      <c r="CM46" s="279"/>
      <c r="CN46" s="279"/>
      <c r="CO46" s="279"/>
      <c r="CP46" s="279"/>
      <c r="CQ46" s="279"/>
      <c r="CR46" s="279"/>
      <c r="CS46" s="279"/>
      <c r="CT46" s="279"/>
      <c r="CU46" s="279"/>
      <c r="CV46" s="279"/>
      <c r="CW46" s="279"/>
      <c r="CX46" s="279"/>
      <c r="CY46" s="279"/>
      <c r="CZ46" s="279"/>
      <c r="DA46" s="279"/>
      <c r="DB46" s="279"/>
      <c r="DC46" s="279"/>
      <c r="DD46" s="279"/>
      <c r="DE46" s="279"/>
      <c r="DF46" s="279"/>
      <c r="DG46" s="87">
        <f t="shared" si="0"/>
        <v>0</v>
      </c>
      <c r="DH46" s="88"/>
      <c r="DI46" s="275"/>
      <c r="DJ46" s="275"/>
      <c r="DK46" s="275"/>
      <c r="DL46" s="275"/>
      <c r="DM46" s="275"/>
      <c r="DN46" s="275"/>
    </row>
    <row r="47" spans="1:118" ht="15.75" x14ac:dyDescent="0.25">
      <c r="A47" s="279"/>
      <c r="B47" s="279"/>
      <c r="C47" s="279"/>
      <c r="D47" s="279"/>
      <c r="E47" s="279"/>
      <c r="F47" s="279"/>
      <c r="G47" s="279"/>
      <c r="H47" s="279"/>
      <c r="I47" s="279"/>
      <c r="J47" s="279"/>
      <c r="K47" s="279"/>
      <c r="L47" s="279"/>
      <c r="M47" s="279"/>
      <c r="N47" s="279"/>
      <c r="O47" s="279"/>
      <c r="P47" s="279"/>
      <c r="Q47" s="279"/>
      <c r="R47" s="279"/>
      <c r="S47" s="279"/>
      <c r="T47" s="279"/>
      <c r="U47" s="279"/>
      <c r="V47" s="279"/>
      <c r="W47" s="279"/>
      <c r="X47" s="279"/>
      <c r="Y47" s="279"/>
      <c r="Z47" s="279"/>
      <c r="AA47" s="279"/>
      <c r="AB47" s="279"/>
      <c r="AC47" s="279"/>
      <c r="AD47" s="279"/>
      <c r="AE47" s="279"/>
      <c r="AF47" s="279"/>
      <c r="AG47" s="279"/>
      <c r="AH47" s="279"/>
      <c r="AI47" s="279"/>
      <c r="AJ47" s="279"/>
      <c r="AK47" s="279"/>
      <c r="AL47" s="279"/>
      <c r="AM47" s="279"/>
      <c r="AN47" s="279"/>
      <c r="AO47" s="279"/>
      <c r="AP47" s="279"/>
      <c r="AQ47" s="279"/>
      <c r="AR47" s="279"/>
      <c r="AS47" s="279"/>
      <c r="AT47" s="279"/>
      <c r="AU47" s="279"/>
      <c r="AV47" s="279"/>
      <c r="AW47" s="279"/>
      <c r="AX47" s="279"/>
      <c r="AY47" s="279"/>
      <c r="AZ47" s="279"/>
      <c r="BA47" s="279"/>
      <c r="BB47" s="279"/>
      <c r="BC47" s="279"/>
      <c r="BD47" s="279"/>
      <c r="BE47" s="279"/>
      <c r="BF47" s="279"/>
      <c r="BG47" s="279"/>
      <c r="BH47" s="279"/>
      <c r="BI47" s="279"/>
      <c r="BJ47" s="279"/>
      <c r="BK47" s="279"/>
      <c r="BL47" s="279"/>
      <c r="BM47" s="279"/>
      <c r="BN47" s="279"/>
      <c r="BO47" s="279"/>
      <c r="BP47" s="279"/>
      <c r="BQ47" s="279"/>
      <c r="BR47" s="279"/>
      <c r="BS47" s="279"/>
      <c r="BT47" s="279"/>
      <c r="BU47" s="279"/>
      <c r="BV47" s="279"/>
      <c r="BW47" s="279"/>
      <c r="BX47" s="279"/>
      <c r="BY47" s="279"/>
      <c r="BZ47" s="279"/>
      <c r="CA47" s="279"/>
      <c r="CB47" s="279"/>
      <c r="CC47" s="279"/>
      <c r="CD47" s="279"/>
      <c r="CE47" s="279"/>
      <c r="CF47" s="279"/>
      <c r="CG47" s="279"/>
      <c r="CH47" s="279"/>
      <c r="CI47" s="279"/>
      <c r="CJ47" s="279"/>
      <c r="CK47" s="279"/>
      <c r="CL47" s="279"/>
      <c r="CM47" s="279"/>
      <c r="CN47" s="279"/>
      <c r="CO47" s="279"/>
      <c r="CP47" s="279"/>
      <c r="CQ47" s="279"/>
      <c r="CR47" s="279"/>
      <c r="CS47" s="279"/>
      <c r="CT47" s="279"/>
      <c r="CU47" s="279"/>
      <c r="CV47" s="279"/>
      <c r="CW47" s="279"/>
      <c r="CX47" s="279"/>
      <c r="CY47" s="279"/>
      <c r="CZ47" s="279"/>
      <c r="DA47" s="279"/>
      <c r="DB47" s="279"/>
      <c r="DC47" s="279"/>
      <c r="DD47" s="279"/>
      <c r="DE47" s="279"/>
      <c r="DF47" s="279"/>
      <c r="DG47" s="87">
        <f t="shared" si="0"/>
        <v>0</v>
      </c>
      <c r="DH47" s="88"/>
      <c r="DI47" s="275"/>
      <c r="DJ47" s="275"/>
      <c r="DK47" s="275"/>
      <c r="DL47" s="275"/>
      <c r="DM47" s="275"/>
      <c r="DN47" s="275"/>
    </row>
    <row r="48" spans="1:118" ht="15.75" x14ac:dyDescent="0.25">
      <c r="A48" s="279"/>
      <c r="B48" s="279"/>
      <c r="C48" s="279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79"/>
      <c r="P48" s="279"/>
      <c r="Q48" s="279"/>
      <c r="R48" s="279"/>
      <c r="S48" s="279"/>
      <c r="T48" s="279"/>
      <c r="U48" s="279"/>
      <c r="V48" s="279"/>
      <c r="W48" s="279"/>
      <c r="X48" s="279"/>
      <c r="Y48" s="279"/>
      <c r="Z48" s="279"/>
      <c r="AA48" s="279"/>
      <c r="AB48" s="279"/>
      <c r="AC48" s="279"/>
      <c r="AD48" s="279"/>
      <c r="AE48" s="279"/>
      <c r="AF48" s="279"/>
      <c r="AG48" s="279"/>
      <c r="AH48" s="279"/>
      <c r="AI48" s="279"/>
      <c r="AJ48" s="279"/>
      <c r="AK48" s="279"/>
      <c r="AL48" s="279"/>
      <c r="AM48" s="279"/>
      <c r="AN48" s="279"/>
      <c r="AO48" s="279"/>
      <c r="AP48" s="279"/>
      <c r="AQ48" s="279"/>
      <c r="AR48" s="279"/>
      <c r="AS48" s="279"/>
      <c r="AT48" s="279"/>
      <c r="AU48" s="279"/>
      <c r="AV48" s="279"/>
      <c r="AW48" s="279"/>
      <c r="AX48" s="279"/>
      <c r="AY48" s="279"/>
      <c r="AZ48" s="279"/>
      <c r="BA48" s="279"/>
      <c r="BB48" s="279"/>
      <c r="BC48" s="279"/>
      <c r="BD48" s="279"/>
      <c r="BE48" s="279"/>
      <c r="BF48" s="279"/>
      <c r="BG48" s="279"/>
      <c r="BH48" s="279"/>
      <c r="BI48" s="279"/>
      <c r="BJ48" s="279"/>
      <c r="BK48" s="279"/>
      <c r="BL48" s="279"/>
      <c r="BM48" s="279"/>
      <c r="BN48" s="279"/>
      <c r="BO48" s="279"/>
      <c r="BP48" s="279"/>
      <c r="BQ48" s="279"/>
      <c r="BR48" s="279"/>
      <c r="BS48" s="279"/>
      <c r="BT48" s="279"/>
      <c r="BU48" s="279"/>
      <c r="BV48" s="279"/>
      <c r="BW48" s="279"/>
      <c r="BX48" s="279"/>
      <c r="BY48" s="279"/>
      <c r="BZ48" s="279"/>
      <c r="CA48" s="279"/>
      <c r="CB48" s="279"/>
      <c r="CC48" s="279"/>
      <c r="CD48" s="279"/>
      <c r="CE48" s="279"/>
      <c r="CF48" s="279"/>
      <c r="CG48" s="279"/>
      <c r="CH48" s="279"/>
      <c r="CI48" s="279"/>
      <c r="CJ48" s="279"/>
      <c r="CK48" s="279"/>
      <c r="CL48" s="279"/>
      <c r="CM48" s="279"/>
      <c r="CN48" s="279"/>
      <c r="CO48" s="279"/>
      <c r="CP48" s="279"/>
      <c r="CQ48" s="279"/>
      <c r="CR48" s="279"/>
      <c r="CS48" s="279"/>
      <c r="CT48" s="279"/>
      <c r="CU48" s="279"/>
      <c r="CV48" s="279"/>
      <c r="CW48" s="279"/>
      <c r="CX48" s="279"/>
      <c r="CY48" s="279"/>
      <c r="CZ48" s="279"/>
      <c r="DA48" s="279"/>
      <c r="DB48" s="279"/>
      <c r="DC48" s="279"/>
      <c r="DD48" s="279"/>
      <c r="DE48" s="279"/>
      <c r="DF48" s="279"/>
      <c r="DG48" s="87">
        <f t="shared" si="0"/>
        <v>0</v>
      </c>
      <c r="DH48" s="88"/>
      <c r="DI48" s="275"/>
      <c r="DJ48" s="275"/>
      <c r="DK48" s="275"/>
      <c r="DL48" s="275"/>
      <c r="DM48" s="275"/>
      <c r="DN48" s="275"/>
    </row>
    <row r="49" spans="1:118" ht="15.75" x14ac:dyDescent="0.25">
      <c r="A49" s="279"/>
      <c r="B49" s="279"/>
      <c r="C49" s="279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  <c r="Q49" s="279"/>
      <c r="R49" s="279"/>
      <c r="S49" s="279"/>
      <c r="T49" s="279"/>
      <c r="U49" s="279"/>
      <c r="V49" s="279"/>
      <c r="W49" s="279"/>
      <c r="X49" s="279"/>
      <c r="Y49" s="279"/>
      <c r="Z49" s="279"/>
      <c r="AA49" s="279"/>
      <c r="AB49" s="279"/>
      <c r="AC49" s="279"/>
      <c r="AD49" s="279"/>
      <c r="AE49" s="279"/>
      <c r="AF49" s="279"/>
      <c r="AG49" s="279"/>
      <c r="AH49" s="279"/>
      <c r="AI49" s="279"/>
      <c r="AJ49" s="279"/>
      <c r="AK49" s="279"/>
      <c r="AL49" s="279"/>
      <c r="AM49" s="279"/>
      <c r="AN49" s="279"/>
      <c r="AO49" s="279"/>
      <c r="AP49" s="279"/>
      <c r="AQ49" s="279"/>
      <c r="AR49" s="279"/>
      <c r="AS49" s="279"/>
      <c r="AT49" s="279"/>
      <c r="AU49" s="279"/>
      <c r="AV49" s="279"/>
      <c r="AW49" s="279"/>
      <c r="AX49" s="279"/>
      <c r="AY49" s="279"/>
      <c r="AZ49" s="279"/>
      <c r="BA49" s="279"/>
      <c r="BB49" s="279"/>
      <c r="BC49" s="279"/>
      <c r="BD49" s="279"/>
      <c r="BE49" s="279"/>
      <c r="BF49" s="279"/>
      <c r="BG49" s="279"/>
      <c r="BH49" s="279"/>
      <c r="BI49" s="279"/>
      <c r="BJ49" s="279"/>
      <c r="BK49" s="279"/>
      <c r="BL49" s="279"/>
      <c r="BM49" s="279"/>
      <c r="BN49" s="279"/>
      <c r="BO49" s="279"/>
      <c r="BP49" s="279"/>
      <c r="BQ49" s="279"/>
      <c r="BR49" s="279"/>
      <c r="BS49" s="279"/>
      <c r="BT49" s="279"/>
      <c r="BU49" s="279"/>
      <c r="BV49" s="279"/>
      <c r="BW49" s="279"/>
      <c r="BX49" s="279"/>
      <c r="BY49" s="279"/>
      <c r="BZ49" s="279"/>
      <c r="CA49" s="279"/>
      <c r="CB49" s="279"/>
      <c r="CC49" s="279"/>
      <c r="CD49" s="279"/>
      <c r="CE49" s="279"/>
      <c r="CF49" s="279"/>
      <c r="CG49" s="279"/>
      <c r="CH49" s="279"/>
      <c r="CI49" s="279"/>
      <c r="CJ49" s="279"/>
      <c r="CK49" s="279"/>
      <c r="CL49" s="279"/>
      <c r="CM49" s="279"/>
      <c r="CN49" s="279"/>
      <c r="CO49" s="279"/>
      <c r="CP49" s="279"/>
      <c r="CQ49" s="279"/>
      <c r="CR49" s="279"/>
      <c r="CS49" s="279"/>
      <c r="CT49" s="279"/>
      <c r="CU49" s="279"/>
      <c r="CV49" s="279"/>
      <c r="CW49" s="279"/>
      <c r="CX49" s="279"/>
      <c r="CY49" s="279"/>
      <c r="CZ49" s="279"/>
      <c r="DA49" s="279"/>
      <c r="DB49" s="279"/>
      <c r="DC49" s="279"/>
      <c r="DD49" s="279"/>
      <c r="DE49" s="279"/>
      <c r="DF49" s="279"/>
      <c r="DG49" s="87">
        <f t="shared" si="0"/>
        <v>0</v>
      </c>
      <c r="DH49" s="88"/>
      <c r="DI49" s="275"/>
      <c r="DJ49" s="275"/>
      <c r="DK49" s="275"/>
      <c r="DL49" s="275"/>
      <c r="DM49" s="275"/>
      <c r="DN49" s="275"/>
    </row>
    <row r="50" spans="1:118" s="86" customFormat="1" ht="15" x14ac:dyDescent="0.2">
      <c r="A50" s="80">
        <f t="shared" ref="A50:AF50" si="2">SUM(A2:A49)</f>
        <v>0</v>
      </c>
      <c r="B50" s="80">
        <f t="shared" si="2"/>
        <v>0</v>
      </c>
      <c r="C50" s="80">
        <f t="shared" si="2"/>
        <v>12058.15</v>
      </c>
      <c r="D50" s="80">
        <f t="shared" si="2"/>
        <v>0</v>
      </c>
      <c r="E50" s="80">
        <f t="shared" si="2"/>
        <v>0</v>
      </c>
      <c r="F50" s="80">
        <f t="shared" si="2"/>
        <v>0</v>
      </c>
      <c r="G50" s="80">
        <f t="shared" si="2"/>
        <v>12000</v>
      </c>
      <c r="H50" s="80">
        <f t="shared" si="2"/>
        <v>0</v>
      </c>
      <c r="I50" s="80">
        <f t="shared" si="2"/>
        <v>0</v>
      </c>
      <c r="J50" s="80">
        <f t="shared" si="2"/>
        <v>0</v>
      </c>
      <c r="K50" s="80">
        <f t="shared" si="2"/>
        <v>40100</v>
      </c>
      <c r="L50" s="80">
        <f t="shared" si="2"/>
        <v>0</v>
      </c>
      <c r="M50" s="80">
        <f t="shared" si="2"/>
        <v>0</v>
      </c>
      <c r="N50" s="80">
        <f t="shared" si="2"/>
        <v>0</v>
      </c>
      <c r="O50" s="80">
        <f t="shared" si="2"/>
        <v>0</v>
      </c>
      <c r="P50" s="80">
        <f t="shared" si="2"/>
        <v>0</v>
      </c>
      <c r="Q50" s="80">
        <f t="shared" si="2"/>
        <v>0</v>
      </c>
      <c r="R50" s="80">
        <f t="shared" si="2"/>
        <v>0</v>
      </c>
      <c r="S50" s="80">
        <f t="shared" si="2"/>
        <v>0</v>
      </c>
      <c r="T50" s="80">
        <f t="shared" si="2"/>
        <v>0</v>
      </c>
      <c r="U50" s="80">
        <f t="shared" si="2"/>
        <v>0</v>
      </c>
      <c r="V50" s="80">
        <f t="shared" si="2"/>
        <v>0</v>
      </c>
      <c r="W50" s="80">
        <f t="shared" si="2"/>
        <v>0</v>
      </c>
      <c r="X50" s="80">
        <f t="shared" si="2"/>
        <v>0</v>
      </c>
      <c r="Y50" s="80">
        <f t="shared" si="2"/>
        <v>0</v>
      </c>
      <c r="Z50" s="80">
        <f t="shared" si="2"/>
        <v>0</v>
      </c>
      <c r="AA50" s="80">
        <f t="shared" si="2"/>
        <v>0</v>
      </c>
      <c r="AB50" s="80">
        <f t="shared" si="2"/>
        <v>0</v>
      </c>
      <c r="AC50" s="80">
        <f t="shared" si="2"/>
        <v>0</v>
      </c>
      <c r="AD50" s="80">
        <f t="shared" si="2"/>
        <v>0</v>
      </c>
      <c r="AE50" s="80">
        <f t="shared" si="2"/>
        <v>0</v>
      </c>
      <c r="AF50" s="80">
        <f t="shared" si="2"/>
        <v>0</v>
      </c>
      <c r="AG50" s="80">
        <f t="shared" ref="AG50:BL50" si="3">SUM(AG2:AG49)</f>
        <v>0</v>
      </c>
      <c r="AH50" s="80">
        <f t="shared" si="3"/>
        <v>0</v>
      </c>
      <c r="AI50" s="80">
        <f t="shared" si="3"/>
        <v>7000</v>
      </c>
      <c r="AJ50" s="80">
        <f t="shared" si="3"/>
        <v>0</v>
      </c>
      <c r="AK50" s="80">
        <f t="shared" si="3"/>
        <v>0</v>
      </c>
      <c r="AL50" s="80">
        <f t="shared" si="3"/>
        <v>0</v>
      </c>
      <c r="AM50" s="80">
        <f t="shared" si="3"/>
        <v>0</v>
      </c>
      <c r="AN50" s="80">
        <f t="shared" si="3"/>
        <v>0</v>
      </c>
      <c r="AO50" s="80">
        <f t="shared" si="3"/>
        <v>0</v>
      </c>
      <c r="AP50" s="80">
        <f t="shared" si="3"/>
        <v>0</v>
      </c>
      <c r="AQ50" s="80">
        <f t="shared" si="3"/>
        <v>935.96</v>
      </c>
      <c r="AR50" s="80">
        <f t="shared" si="3"/>
        <v>0</v>
      </c>
      <c r="AS50" s="80">
        <f t="shared" si="3"/>
        <v>0</v>
      </c>
      <c r="AT50" s="80">
        <f t="shared" si="3"/>
        <v>0</v>
      </c>
      <c r="AU50" s="80">
        <f t="shared" si="3"/>
        <v>0</v>
      </c>
      <c r="AV50" s="80">
        <f t="shared" si="3"/>
        <v>0</v>
      </c>
      <c r="AW50" s="80">
        <f t="shared" si="3"/>
        <v>0</v>
      </c>
      <c r="AX50" s="80">
        <f t="shared" si="3"/>
        <v>0</v>
      </c>
      <c r="AY50" s="80">
        <f t="shared" si="3"/>
        <v>0</v>
      </c>
      <c r="AZ50" s="80">
        <f t="shared" si="3"/>
        <v>0</v>
      </c>
      <c r="BA50" s="80">
        <f t="shared" si="3"/>
        <v>0</v>
      </c>
      <c r="BB50" s="80">
        <f t="shared" si="3"/>
        <v>0</v>
      </c>
      <c r="BC50" s="80">
        <f t="shared" si="3"/>
        <v>0</v>
      </c>
      <c r="BD50" s="80">
        <f t="shared" si="3"/>
        <v>0</v>
      </c>
      <c r="BE50" s="80">
        <f t="shared" si="3"/>
        <v>0</v>
      </c>
      <c r="BF50" s="80">
        <f t="shared" si="3"/>
        <v>0</v>
      </c>
      <c r="BG50" s="80">
        <f t="shared" si="3"/>
        <v>0</v>
      </c>
      <c r="BH50" s="80">
        <f t="shared" si="3"/>
        <v>0</v>
      </c>
      <c r="BI50" s="80">
        <f t="shared" si="3"/>
        <v>7000</v>
      </c>
      <c r="BJ50" s="80">
        <f t="shared" si="3"/>
        <v>0</v>
      </c>
      <c r="BK50" s="80">
        <f t="shared" si="3"/>
        <v>0</v>
      </c>
      <c r="BL50" s="80">
        <f t="shared" si="3"/>
        <v>0</v>
      </c>
      <c r="BM50" s="80">
        <f t="shared" ref="BM50:CR50" si="4">SUM(BM2:BM49)</f>
        <v>0</v>
      </c>
      <c r="BN50" s="80">
        <f t="shared" si="4"/>
        <v>0</v>
      </c>
      <c r="BO50" s="80">
        <f t="shared" si="4"/>
        <v>0</v>
      </c>
      <c r="BP50" s="80">
        <f t="shared" si="4"/>
        <v>0</v>
      </c>
      <c r="BQ50" s="80">
        <f t="shared" si="4"/>
        <v>0</v>
      </c>
      <c r="BR50" s="80">
        <f t="shared" si="4"/>
        <v>0</v>
      </c>
      <c r="BS50" s="80">
        <f t="shared" si="4"/>
        <v>336403.23</v>
      </c>
      <c r="BT50" s="80">
        <f t="shared" si="4"/>
        <v>0</v>
      </c>
      <c r="BU50" s="80">
        <f t="shared" si="4"/>
        <v>0</v>
      </c>
      <c r="BV50" s="80">
        <f t="shared" si="4"/>
        <v>0</v>
      </c>
      <c r="BW50" s="80">
        <f t="shared" si="4"/>
        <v>0</v>
      </c>
      <c r="BX50" s="80">
        <f t="shared" si="4"/>
        <v>0</v>
      </c>
      <c r="BY50" s="80">
        <f t="shared" si="4"/>
        <v>0</v>
      </c>
      <c r="BZ50" s="80">
        <f t="shared" si="4"/>
        <v>0</v>
      </c>
      <c r="CA50" s="80">
        <f t="shared" si="4"/>
        <v>0</v>
      </c>
      <c r="CB50" s="80">
        <f t="shared" si="4"/>
        <v>0</v>
      </c>
      <c r="CC50" s="80">
        <f t="shared" si="4"/>
        <v>0</v>
      </c>
      <c r="CD50" s="80">
        <f t="shared" si="4"/>
        <v>0</v>
      </c>
      <c r="CE50" s="80">
        <f t="shared" si="4"/>
        <v>0</v>
      </c>
      <c r="CF50" s="80">
        <f t="shared" si="4"/>
        <v>0</v>
      </c>
      <c r="CG50" s="80">
        <f t="shared" si="4"/>
        <v>0</v>
      </c>
      <c r="CH50" s="80">
        <f t="shared" si="4"/>
        <v>0</v>
      </c>
      <c r="CI50" s="80">
        <f t="shared" si="4"/>
        <v>0</v>
      </c>
      <c r="CJ50" s="80">
        <f t="shared" si="4"/>
        <v>0</v>
      </c>
      <c r="CK50" s="80">
        <f t="shared" si="4"/>
        <v>0</v>
      </c>
      <c r="CL50" s="80">
        <f t="shared" si="4"/>
        <v>0</v>
      </c>
      <c r="CM50" s="80">
        <f t="shared" si="4"/>
        <v>0</v>
      </c>
      <c r="CN50" s="80">
        <f t="shared" si="4"/>
        <v>0</v>
      </c>
      <c r="CO50" s="80">
        <f t="shared" si="4"/>
        <v>0</v>
      </c>
      <c r="CP50" s="80">
        <f t="shared" si="4"/>
        <v>0</v>
      </c>
      <c r="CQ50" s="80">
        <f t="shared" si="4"/>
        <v>0</v>
      </c>
      <c r="CR50" s="80">
        <f t="shared" si="4"/>
        <v>0</v>
      </c>
      <c r="CS50" s="80">
        <f t="shared" ref="CS50:DF50" si="5">SUM(CS2:CS49)</f>
        <v>0</v>
      </c>
      <c r="CT50" s="80">
        <f t="shared" si="5"/>
        <v>0</v>
      </c>
      <c r="CU50" s="80">
        <f t="shared" si="5"/>
        <v>0</v>
      </c>
      <c r="CV50" s="80">
        <f t="shared" si="5"/>
        <v>0</v>
      </c>
      <c r="CW50" s="80">
        <f t="shared" si="5"/>
        <v>0</v>
      </c>
      <c r="CX50" s="80">
        <f t="shared" si="5"/>
        <v>0</v>
      </c>
      <c r="CY50" s="80">
        <f t="shared" si="5"/>
        <v>0</v>
      </c>
      <c r="CZ50" s="80">
        <f t="shared" si="5"/>
        <v>60193.919999999998</v>
      </c>
      <c r="DA50" s="80">
        <f t="shared" si="5"/>
        <v>0</v>
      </c>
      <c r="DB50" s="80">
        <f t="shared" si="5"/>
        <v>0</v>
      </c>
      <c r="DC50" s="80">
        <f t="shared" si="5"/>
        <v>0</v>
      </c>
      <c r="DD50" s="80">
        <f t="shared" si="5"/>
        <v>0</v>
      </c>
      <c r="DE50" s="80">
        <f t="shared" si="5"/>
        <v>0</v>
      </c>
      <c r="DF50" s="80">
        <f t="shared" si="5"/>
        <v>0</v>
      </c>
      <c r="DG50" s="87">
        <f>SUM(A50:DF50)</f>
        <v>475691.25999999995</v>
      </c>
      <c r="DH50" s="88"/>
      <c r="DI50" s="276">
        <f t="shared" ref="DI50:DN50" si="6">SUM(DI2:DI49)</f>
        <v>475691.26000000007</v>
      </c>
      <c r="DJ50" s="276">
        <f t="shared" si="6"/>
        <v>0</v>
      </c>
      <c r="DK50" s="276">
        <f t="shared" si="6"/>
        <v>0</v>
      </c>
      <c r="DL50" s="276">
        <f t="shared" si="6"/>
        <v>0</v>
      </c>
      <c r="DM50" s="276">
        <f t="shared" si="6"/>
        <v>0</v>
      </c>
      <c r="DN50" s="276">
        <f t="shared" si="6"/>
        <v>14000</v>
      </c>
    </row>
    <row r="51" spans="1:118" x14ac:dyDescent="0.2">
      <c r="A51" s="85">
        <v>221101</v>
      </c>
      <c r="B51" s="85">
        <v>221201</v>
      </c>
      <c r="C51" s="85">
        <v>221301</v>
      </c>
      <c r="D51" s="85">
        <v>221401</v>
      </c>
      <c r="E51" s="85">
        <v>221501</v>
      </c>
      <c r="F51" s="85">
        <v>221601</v>
      </c>
      <c r="G51" s="85">
        <v>221701</v>
      </c>
      <c r="H51" s="85">
        <v>221801</v>
      </c>
      <c r="I51" s="85">
        <v>222101</v>
      </c>
      <c r="J51" s="85">
        <v>222201</v>
      </c>
      <c r="K51" s="85">
        <v>223101</v>
      </c>
      <c r="L51" s="85">
        <v>223201</v>
      </c>
      <c r="M51" s="85">
        <v>224101</v>
      </c>
      <c r="N51" s="85">
        <v>224201</v>
      </c>
      <c r="O51" s="85">
        <v>224301</v>
      </c>
      <c r="P51" s="85">
        <v>224401</v>
      </c>
      <c r="Q51" s="85">
        <v>225101</v>
      </c>
      <c r="R51" s="85">
        <v>225301</v>
      </c>
      <c r="S51" s="85">
        <v>225302</v>
      </c>
      <c r="T51" s="85">
        <v>225303</v>
      </c>
      <c r="U51" s="85">
        <v>225304</v>
      </c>
      <c r="V51" s="85">
        <v>225305</v>
      </c>
      <c r="W51" s="85">
        <v>225401</v>
      </c>
      <c r="X51" s="85">
        <v>225801</v>
      </c>
      <c r="Y51" s="85">
        <v>225901</v>
      </c>
      <c r="Z51" s="85">
        <v>226101</v>
      </c>
      <c r="AA51" s="85">
        <v>226201</v>
      </c>
      <c r="AB51" s="85">
        <v>227101</v>
      </c>
      <c r="AC51" s="85">
        <v>227103</v>
      </c>
      <c r="AD51" s="85">
        <v>227106</v>
      </c>
      <c r="AE51" s="85">
        <v>227107</v>
      </c>
      <c r="AF51" s="85">
        <v>227199</v>
      </c>
      <c r="AG51" s="85">
        <v>227201</v>
      </c>
      <c r="AH51" s="85">
        <v>227202</v>
      </c>
      <c r="AI51" s="85">
        <v>227204</v>
      </c>
      <c r="AJ51" s="85">
        <v>227205</v>
      </c>
      <c r="AK51" s="85">
        <v>227206</v>
      </c>
      <c r="AL51" s="85">
        <v>227207</v>
      </c>
      <c r="AM51" s="85">
        <v>227208</v>
      </c>
      <c r="AN51" s="85">
        <v>227299</v>
      </c>
      <c r="AO51" s="85">
        <v>227301</v>
      </c>
      <c r="AP51" s="85">
        <v>228101</v>
      </c>
      <c r="AQ51" s="85">
        <v>228201</v>
      </c>
      <c r="AR51" s="85">
        <v>228301</v>
      </c>
      <c r="AS51" s="85">
        <v>228401</v>
      </c>
      <c r="AT51" s="85">
        <v>228501</v>
      </c>
      <c r="AU51" s="85">
        <v>228502</v>
      </c>
      <c r="AV51" s="85">
        <v>228503</v>
      </c>
      <c r="AW51" s="85">
        <v>228601</v>
      </c>
      <c r="AX51" s="85">
        <v>228602</v>
      </c>
      <c r="AY51" s="85">
        <v>228702</v>
      </c>
      <c r="AZ51" s="85">
        <v>228703</v>
      </c>
      <c r="BA51" s="85">
        <v>228704</v>
      </c>
      <c r="BB51" s="85">
        <v>228705</v>
      </c>
      <c r="BC51" s="85">
        <v>228706</v>
      </c>
      <c r="BD51" s="85">
        <v>228801</v>
      </c>
      <c r="BE51" s="85">
        <v>228802</v>
      </c>
      <c r="BF51" s="85">
        <v>228803</v>
      </c>
      <c r="BG51" s="85">
        <v>229201</v>
      </c>
      <c r="BH51" s="85">
        <v>229203</v>
      </c>
      <c r="BI51" s="85">
        <v>231101</v>
      </c>
      <c r="BJ51" s="85">
        <v>231401</v>
      </c>
      <c r="BK51" s="85">
        <v>232101</v>
      </c>
      <c r="BL51" s="85">
        <v>232201</v>
      </c>
      <c r="BM51" s="85">
        <v>232301</v>
      </c>
      <c r="BN51" s="85">
        <v>233101</v>
      </c>
      <c r="BO51" s="85">
        <v>233201</v>
      </c>
      <c r="BP51" s="85">
        <v>233301</v>
      </c>
      <c r="BQ51" s="85">
        <v>233401</v>
      </c>
      <c r="BR51" s="85">
        <v>233501</v>
      </c>
      <c r="BS51" s="85">
        <v>234101</v>
      </c>
      <c r="BT51" s="85">
        <v>235101</v>
      </c>
      <c r="BU51" s="85">
        <v>235201</v>
      </c>
      <c r="BV51" s="85">
        <v>235301</v>
      </c>
      <c r="BW51" s="85">
        <v>235401</v>
      </c>
      <c r="BX51" s="85">
        <v>235501</v>
      </c>
      <c r="BY51" s="85">
        <v>236101</v>
      </c>
      <c r="BZ51" s="85">
        <v>236102</v>
      </c>
      <c r="CA51" s="85">
        <v>236103</v>
      </c>
      <c r="CB51" s="85">
        <v>236104</v>
      </c>
      <c r="CC51" s="85">
        <v>236105</v>
      </c>
      <c r="CD51" s="85">
        <v>2362021</v>
      </c>
      <c r="CE51" s="85">
        <v>236202</v>
      </c>
      <c r="CF51" s="85">
        <v>236203</v>
      </c>
      <c r="CG51" s="85">
        <v>236304</v>
      </c>
      <c r="CH51" s="85">
        <v>236305</v>
      </c>
      <c r="CI51" s="85">
        <v>236306</v>
      </c>
      <c r="CJ51" s="85">
        <v>236401</v>
      </c>
      <c r="CK51" s="85">
        <v>236403</v>
      </c>
      <c r="CL51" s="85">
        <v>236407</v>
      </c>
      <c r="CM51" s="85">
        <v>236901</v>
      </c>
      <c r="CN51" s="85">
        <v>237101</v>
      </c>
      <c r="CO51" s="85">
        <v>237102</v>
      </c>
      <c r="CP51" s="85">
        <v>237104</v>
      </c>
      <c r="CQ51" s="85">
        <v>237105</v>
      </c>
      <c r="CR51" s="85">
        <v>237106</v>
      </c>
      <c r="CS51" s="85">
        <v>237202</v>
      </c>
      <c r="CT51" s="85">
        <v>237203</v>
      </c>
      <c r="CU51" s="85">
        <v>237205</v>
      </c>
      <c r="CV51" s="85">
        <v>237206</v>
      </c>
      <c r="CW51" s="85">
        <v>237299</v>
      </c>
      <c r="CX51" s="85">
        <v>239101</v>
      </c>
      <c r="CY51" s="85">
        <v>239201</v>
      </c>
      <c r="CZ51" s="85">
        <v>239301</v>
      </c>
      <c r="DA51" s="85">
        <v>239501</v>
      </c>
      <c r="DB51" s="85">
        <v>239601</v>
      </c>
      <c r="DC51" s="85">
        <v>239801</v>
      </c>
      <c r="DD51" s="85">
        <v>239802</v>
      </c>
      <c r="DE51" s="85">
        <v>239901</v>
      </c>
      <c r="DF51" s="85">
        <v>239904</v>
      </c>
      <c r="DG51" s="84" t="s">
        <v>0</v>
      </c>
      <c r="DH51" s="83"/>
      <c r="DI51" s="82"/>
    </row>
    <row r="52" spans="1:118" ht="15" x14ac:dyDescent="0.25">
      <c r="A52" s="279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  <c r="X52" s="279"/>
      <c r="Y52" s="279"/>
      <c r="Z52" s="279"/>
      <c r="AA52" s="279"/>
      <c r="AB52" s="279"/>
      <c r="AC52" s="279"/>
      <c r="AD52" s="279"/>
      <c r="AE52" s="279"/>
      <c r="AF52" s="279"/>
      <c r="AG52" s="279"/>
      <c r="AH52" s="279"/>
      <c r="AI52" s="279"/>
      <c r="AJ52" s="279"/>
      <c r="AK52" s="279"/>
      <c r="AL52" s="279"/>
      <c r="AM52" s="279"/>
      <c r="AN52" s="279"/>
      <c r="AO52" s="279"/>
      <c r="AP52" s="279"/>
      <c r="AQ52" s="279"/>
      <c r="AR52" s="279"/>
      <c r="AS52" s="279"/>
      <c r="AT52" s="279"/>
      <c r="AU52" s="279"/>
      <c r="AV52" s="279"/>
      <c r="AW52" s="279"/>
      <c r="AX52" s="279"/>
      <c r="AY52" s="279"/>
      <c r="AZ52" s="279"/>
      <c r="BA52" s="279"/>
      <c r="BB52" s="279"/>
      <c r="BC52" s="279"/>
      <c r="BD52" s="279"/>
      <c r="BE52" s="279"/>
      <c r="BF52" s="279"/>
      <c r="BG52" s="279"/>
      <c r="BH52" s="279"/>
      <c r="BI52" s="279"/>
      <c r="BJ52" s="279"/>
      <c r="BK52" s="279"/>
      <c r="BL52" s="279"/>
      <c r="BM52" s="279"/>
      <c r="BN52" s="279"/>
      <c r="BO52" s="279"/>
      <c r="BP52" s="279"/>
      <c r="BQ52" s="279"/>
      <c r="BR52" s="279"/>
      <c r="BS52" s="279"/>
      <c r="BT52" s="279"/>
      <c r="BU52" s="279"/>
      <c r="BV52" s="279"/>
      <c r="BW52" s="279"/>
      <c r="BX52" s="279"/>
      <c r="BY52" s="279"/>
      <c r="BZ52" s="279"/>
      <c r="CA52" s="279"/>
      <c r="CB52" s="279"/>
      <c r="CC52" s="279"/>
      <c r="CD52" s="279"/>
      <c r="CE52" s="279"/>
      <c r="CF52" s="279"/>
      <c r="CG52" s="279"/>
      <c r="CH52" s="279"/>
      <c r="CI52" s="279"/>
      <c r="CJ52" s="279"/>
      <c r="CK52" s="279"/>
      <c r="CL52" s="279"/>
      <c r="CM52" s="279"/>
      <c r="CN52" s="279"/>
      <c r="CO52" s="279"/>
      <c r="CP52" s="279"/>
      <c r="CQ52" s="279"/>
      <c r="CR52" s="279"/>
      <c r="CS52" s="279"/>
      <c r="CT52" s="279"/>
      <c r="CU52" s="279"/>
      <c r="CV52" s="279"/>
      <c r="CW52" s="279"/>
      <c r="CX52" s="279"/>
      <c r="CY52" s="279"/>
      <c r="CZ52" s="279"/>
      <c r="DA52" s="279"/>
      <c r="DB52" s="279"/>
      <c r="DC52" s="279"/>
      <c r="DD52" s="279"/>
      <c r="DE52" s="279"/>
      <c r="DF52" s="279"/>
      <c r="DG52" s="81">
        <f>SUM(A52:DF52)</f>
        <v>0</v>
      </c>
    </row>
    <row r="53" spans="1:118" ht="15" x14ac:dyDescent="0.25">
      <c r="A53" s="279"/>
      <c r="B53" s="279"/>
      <c r="C53" s="279"/>
      <c r="D53" s="279"/>
      <c r="E53" s="279"/>
      <c r="F53" s="279"/>
      <c r="G53" s="279"/>
      <c r="H53" s="279"/>
      <c r="I53" s="279"/>
      <c r="J53" s="279"/>
      <c r="K53" s="279"/>
      <c r="L53" s="279"/>
      <c r="M53" s="279"/>
      <c r="N53" s="279"/>
      <c r="O53" s="279"/>
      <c r="P53" s="279"/>
      <c r="Q53" s="279"/>
      <c r="R53" s="279"/>
      <c r="S53" s="279"/>
      <c r="T53" s="279"/>
      <c r="U53" s="279"/>
      <c r="V53" s="279"/>
      <c r="W53" s="279"/>
      <c r="X53" s="279"/>
      <c r="Y53" s="279"/>
      <c r="Z53" s="279"/>
      <c r="AA53" s="279"/>
      <c r="AB53" s="279"/>
      <c r="AC53" s="279"/>
      <c r="AD53" s="279"/>
      <c r="AE53" s="279"/>
      <c r="AF53" s="279"/>
      <c r="AG53" s="279"/>
      <c r="AH53" s="279"/>
      <c r="AI53" s="279"/>
      <c r="AJ53" s="279"/>
      <c r="AK53" s="279"/>
      <c r="AL53" s="279"/>
      <c r="AM53" s="279"/>
      <c r="AN53" s="279"/>
      <c r="AO53" s="279"/>
      <c r="AP53" s="279"/>
      <c r="AQ53" s="279"/>
      <c r="AR53" s="279"/>
      <c r="AS53" s="279"/>
      <c r="AT53" s="279"/>
      <c r="AU53" s="279"/>
      <c r="AV53" s="279"/>
      <c r="AW53" s="279"/>
      <c r="AX53" s="279"/>
      <c r="AY53" s="279"/>
      <c r="AZ53" s="279"/>
      <c r="BA53" s="279"/>
      <c r="BB53" s="279"/>
      <c r="BC53" s="279"/>
      <c r="BD53" s="279"/>
      <c r="BE53" s="279"/>
      <c r="BF53" s="279"/>
      <c r="BG53" s="279"/>
      <c r="BH53" s="279"/>
      <c r="BI53" s="279"/>
      <c r="BJ53" s="279"/>
      <c r="BK53" s="279"/>
      <c r="BL53" s="279"/>
      <c r="BM53" s="279"/>
      <c r="BN53" s="279"/>
      <c r="BO53" s="279"/>
      <c r="BP53" s="279"/>
      <c r="BQ53" s="279"/>
      <c r="BR53" s="279"/>
      <c r="BS53" s="279"/>
      <c r="BT53" s="279"/>
      <c r="BU53" s="279"/>
      <c r="BV53" s="279"/>
      <c r="BW53" s="279"/>
      <c r="BX53" s="279"/>
      <c r="BY53" s="279"/>
      <c r="BZ53" s="279"/>
      <c r="CA53" s="279"/>
      <c r="CB53" s="279"/>
      <c r="CC53" s="279"/>
      <c r="CD53" s="279"/>
      <c r="CE53" s="279"/>
      <c r="CF53" s="279"/>
      <c r="CG53" s="279"/>
      <c r="CH53" s="279"/>
      <c r="CI53" s="279"/>
      <c r="CJ53" s="279"/>
      <c r="CK53" s="279"/>
      <c r="CL53" s="279"/>
      <c r="CM53" s="279"/>
      <c r="CN53" s="279"/>
      <c r="CO53" s="279"/>
      <c r="CP53" s="279"/>
      <c r="CQ53" s="279"/>
      <c r="CR53" s="279"/>
      <c r="CS53" s="279"/>
      <c r="CT53" s="279"/>
      <c r="CU53" s="279"/>
      <c r="CV53" s="279"/>
      <c r="CW53" s="279"/>
      <c r="CX53" s="279"/>
      <c r="CY53" s="279"/>
      <c r="CZ53" s="279"/>
      <c r="DA53" s="279"/>
      <c r="DB53" s="279"/>
      <c r="DC53" s="279"/>
      <c r="DD53" s="279"/>
      <c r="DE53" s="279"/>
      <c r="DF53" s="279"/>
      <c r="DG53" s="81">
        <f t="shared" ref="DG53:DG65" si="7">SUM(A53:DF53)</f>
        <v>0</v>
      </c>
    </row>
    <row r="54" spans="1:118" ht="15" x14ac:dyDescent="0.25">
      <c r="A54" s="279"/>
      <c r="B54" s="279"/>
      <c r="C54" s="279"/>
      <c r="D54" s="279"/>
      <c r="E54" s="279"/>
      <c r="F54" s="279"/>
      <c r="G54" s="279"/>
      <c r="H54" s="279"/>
      <c r="I54" s="279"/>
      <c r="J54" s="279"/>
      <c r="K54" s="279"/>
      <c r="L54" s="279"/>
      <c r="M54" s="279"/>
      <c r="N54" s="279"/>
      <c r="O54" s="279"/>
      <c r="P54" s="279"/>
      <c r="Q54" s="279"/>
      <c r="R54" s="279"/>
      <c r="S54" s="279"/>
      <c r="T54" s="279"/>
      <c r="U54" s="279"/>
      <c r="V54" s="279"/>
      <c r="W54" s="279"/>
      <c r="X54" s="279"/>
      <c r="Y54" s="279"/>
      <c r="Z54" s="279"/>
      <c r="AA54" s="279"/>
      <c r="AB54" s="279"/>
      <c r="AC54" s="279"/>
      <c r="AD54" s="279"/>
      <c r="AE54" s="279"/>
      <c r="AF54" s="279"/>
      <c r="AG54" s="279"/>
      <c r="AH54" s="279"/>
      <c r="AI54" s="279"/>
      <c r="AJ54" s="279"/>
      <c r="AK54" s="279"/>
      <c r="AL54" s="279"/>
      <c r="AM54" s="279"/>
      <c r="AN54" s="279"/>
      <c r="AO54" s="279"/>
      <c r="AP54" s="279"/>
      <c r="AQ54" s="279"/>
      <c r="AR54" s="279"/>
      <c r="AS54" s="279"/>
      <c r="AT54" s="279"/>
      <c r="AU54" s="279"/>
      <c r="AV54" s="279"/>
      <c r="AW54" s="279"/>
      <c r="AX54" s="279"/>
      <c r="AY54" s="279"/>
      <c r="AZ54" s="279"/>
      <c r="BA54" s="279"/>
      <c r="BB54" s="279"/>
      <c r="BC54" s="279"/>
      <c r="BD54" s="279"/>
      <c r="BE54" s="279"/>
      <c r="BF54" s="279"/>
      <c r="BG54" s="279"/>
      <c r="BH54" s="279"/>
      <c r="BI54" s="279"/>
      <c r="BJ54" s="279"/>
      <c r="BK54" s="279"/>
      <c r="BL54" s="279"/>
      <c r="BM54" s="279"/>
      <c r="BN54" s="279"/>
      <c r="BO54" s="279"/>
      <c r="BP54" s="279"/>
      <c r="BQ54" s="279"/>
      <c r="BR54" s="279"/>
      <c r="BS54" s="279"/>
      <c r="BT54" s="279"/>
      <c r="BU54" s="279"/>
      <c r="BV54" s="279"/>
      <c r="BW54" s="279"/>
      <c r="BX54" s="279"/>
      <c r="BY54" s="279"/>
      <c r="BZ54" s="279"/>
      <c r="CA54" s="279"/>
      <c r="CB54" s="279"/>
      <c r="CC54" s="279"/>
      <c r="CD54" s="279"/>
      <c r="CE54" s="279"/>
      <c r="CF54" s="279"/>
      <c r="CG54" s="279"/>
      <c r="CH54" s="279"/>
      <c r="CI54" s="279"/>
      <c r="CJ54" s="279"/>
      <c r="CK54" s="279"/>
      <c r="CL54" s="279"/>
      <c r="CM54" s="279"/>
      <c r="CN54" s="279"/>
      <c r="CO54" s="279"/>
      <c r="CP54" s="279"/>
      <c r="CQ54" s="279"/>
      <c r="CR54" s="279"/>
      <c r="CS54" s="279"/>
      <c r="CT54" s="279"/>
      <c r="CU54" s="279"/>
      <c r="CV54" s="279"/>
      <c r="CW54" s="279"/>
      <c r="CX54" s="279"/>
      <c r="CY54" s="279"/>
      <c r="CZ54" s="279"/>
      <c r="DA54" s="279"/>
      <c r="DB54" s="279"/>
      <c r="DC54" s="279"/>
      <c r="DD54" s="279"/>
      <c r="DE54" s="279"/>
      <c r="DF54" s="279"/>
      <c r="DG54" s="81">
        <f t="shared" si="7"/>
        <v>0</v>
      </c>
    </row>
    <row r="55" spans="1:118" ht="15" x14ac:dyDescent="0.25">
      <c r="A55" s="279"/>
      <c r="B55" s="279"/>
      <c r="C55" s="279"/>
      <c r="D55" s="279"/>
      <c r="E55" s="279"/>
      <c r="F55" s="279"/>
      <c r="G55" s="279"/>
      <c r="H55" s="279"/>
      <c r="I55" s="279"/>
      <c r="J55" s="279"/>
      <c r="K55" s="279"/>
      <c r="L55" s="279"/>
      <c r="M55" s="279"/>
      <c r="N55" s="279"/>
      <c r="O55" s="279"/>
      <c r="P55" s="279"/>
      <c r="Q55" s="279"/>
      <c r="R55" s="279"/>
      <c r="S55" s="279"/>
      <c r="T55" s="279"/>
      <c r="U55" s="279"/>
      <c r="V55" s="279"/>
      <c r="W55" s="279"/>
      <c r="X55" s="279"/>
      <c r="Y55" s="279"/>
      <c r="Z55" s="279"/>
      <c r="AA55" s="279"/>
      <c r="AB55" s="279"/>
      <c r="AC55" s="279"/>
      <c r="AD55" s="279"/>
      <c r="AE55" s="279"/>
      <c r="AF55" s="279"/>
      <c r="AG55" s="279"/>
      <c r="AH55" s="279"/>
      <c r="AI55" s="279"/>
      <c r="AJ55" s="279"/>
      <c r="AK55" s="279"/>
      <c r="AL55" s="279"/>
      <c r="AM55" s="279"/>
      <c r="AN55" s="279"/>
      <c r="AO55" s="279"/>
      <c r="AP55" s="279"/>
      <c r="AQ55" s="279"/>
      <c r="AR55" s="279"/>
      <c r="AS55" s="279"/>
      <c r="AT55" s="279"/>
      <c r="AU55" s="279"/>
      <c r="AV55" s="279"/>
      <c r="AW55" s="279"/>
      <c r="AX55" s="279"/>
      <c r="AY55" s="279"/>
      <c r="AZ55" s="279"/>
      <c r="BA55" s="279"/>
      <c r="BB55" s="279"/>
      <c r="BC55" s="279"/>
      <c r="BD55" s="279"/>
      <c r="BE55" s="279"/>
      <c r="BF55" s="279"/>
      <c r="BG55" s="279"/>
      <c r="BH55" s="279"/>
      <c r="BI55" s="279"/>
      <c r="BJ55" s="279"/>
      <c r="BK55" s="279"/>
      <c r="BL55" s="279"/>
      <c r="BM55" s="279"/>
      <c r="BN55" s="279"/>
      <c r="BO55" s="279"/>
      <c r="BP55" s="279"/>
      <c r="BQ55" s="279"/>
      <c r="BR55" s="279"/>
      <c r="BS55" s="279"/>
      <c r="BT55" s="279"/>
      <c r="BU55" s="279"/>
      <c r="BV55" s="279"/>
      <c r="BW55" s="279"/>
      <c r="BX55" s="279"/>
      <c r="BY55" s="279"/>
      <c r="BZ55" s="279"/>
      <c r="CA55" s="279"/>
      <c r="CB55" s="279"/>
      <c r="CC55" s="279"/>
      <c r="CD55" s="279"/>
      <c r="CE55" s="279"/>
      <c r="CF55" s="279"/>
      <c r="CG55" s="279"/>
      <c r="CH55" s="279"/>
      <c r="CI55" s="279"/>
      <c r="CJ55" s="279"/>
      <c r="CK55" s="279"/>
      <c r="CL55" s="279"/>
      <c r="CM55" s="279"/>
      <c r="CN55" s="279"/>
      <c r="CO55" s="279"/>
      <c r="CP55" s="279"/>
      <c r="CQ55" s="279"/>
      <c r="CR55" s="279"/>
      <c r="CS55" s="279"/>
      <c r="CT55" s="279"/>
      <c r="CU55" s="279"/>
      <c r="CV55" s="279"/>
      <c r="CW55" s="279"/>
      <c r="CX55" s="279"/>
      <c r="CY55" s="279"/>
      <c r="CZ55" s="279"/>
      <c r="DA55" s="279"/>
      <c r="DB55" s="279"/>
      <c r="DC55" s="279"/>
      <c r="DD55" s="279"/>
      <c r="DE55" s="279"/>
      <c r="DF55" s="279"/>
      <c r="DG55" s="81">
        <f t="shared" si="7"/>
        <v>0</v>
      </c>
    </row>
    <row r="56" spans="1:118" ht="15" x14ac:dyDescent="0.25">
      <c r="A56" s="279"/>
      <c r="B56" s="279"/>
      <c r="C56" s="279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279"/>
      <c r="P56" s="279"/>
      <c r="Q56" s="279"/>
      <c r="R56" s="279"/>
      <c r="S56" s="279"/>
      <c r="T56" s="279"/>
      <c r="U56" s="279"/>
      <c r="V56" s="279"/>
      <c r="W56" s="279"/>
      <c r="X56" s="279"/>
      <c r="Y56" s="279"/>
      <c r="Z56" s="279"/>
      <c r="AA56" s="279"/>
      <c r="AB56" s="279"/>
      <c r="AC56" s="279"/>
      <c r="AD56" s="279"/>
      <c r="AE56" s="279"/>
      <c r="AF56" s="279"/>
      <c r="AG56" s="279"/>
      <c r="AH56" s="279"/>
      <c r="AI56" s="279"/>
      <c r="AJ56" s="279"/>
      <c r="AK56" s="279"/>
      <c r="AL56" s="279"/>
      <c r="AM56" s="279"/>
      <c r="AN56" s="279"/>
      <c r="AO56" s="279"/>
      <c r="AP56" s="279"/>
      <c r="AQ56" s="279"/>
      <c r="AR56" s="279"/>
      <c r="AS56" s="279"/>
      <c r="AT56" s="279"/>
      <c r="AU56" s="279"/>
      <c r="AV56" s="279"/>
      <c r="AW56" s="279"/>
      <c r="AX56" s="279"/>
      <c r="AY56" s="279"/>
      <c r="AZ56" s="279"/>
      <c r="BA56" s="279"/>
      <c r="BB56" s="279"/>
      <c r="BC56" s="279"/>
      <c r="BD56" s="279"/>
      <c r="BE56" s="279"/>
      <c r="BF56" s="279"/>
      <c r="BG56" s="279"/>
      <c r="BH56" s="279"/>
      <c r="BI56" s="279"/>
      <c r="BJ56" s="279"/>
      <c r="BK56" s="279"/>
      <c r="BL56" s="279"/>
      <c r="BM56" s="279"/>
      <c r="BN56" s="279"/>
      <c r="BO56" s="279"/>
      <c r="BP56" s="279"/>
      <c r="BQ56" s="279"/>
      <c r="BR56" s="279"/>
      <c r="BS56" s="279"/>
      <c r="BT56" s="279"/>
      <c r="BU56" s="279"/>
      <c r="BV56" s="279"/>
      <c r="BW56" s="279"/>
      <c r="BX56" s="279"/>
      <c r="BY56" s="279"/>
      <c r="BZ56" s="279"/>
      <c r="CA56" s="279"/>
      <c r="CB56" s="279"/>
      <c r="CC56" s="279"/>
      <c r="CD56" s="279"/>
      <c r="CE56" s="279"/>
      <c r="CF56" s="279"/>
      <c r="CG56" s="279"/>
      <c r="CH56" s="279"/>
      <c r="CI56" s="279"/>
      <c r="CJ56" s="279"/>
      <c r="CK56" s="279"/>
      <c r="CL56" s="279"/>
      <c r="CM56" s="279"/>
      <c r="CN56" s="279"/>
      <c r="CO56" s="279"/>
      <c r="CP56" s="279"/>
      <c r="CQ56" s="279"/>
      <c r="CR56" s="279"/>
      <c r="CS56" s="279"/>
      <c r="CT56" s="279"/>
      <c r="CU56" s="279"/>
      <c r="CV56" s="279"/>
      <c r="CW56" s="279"/>
      <c r="CX56" s="279"/>
      <c r="CY56" s="279"/>
      <c r="CZ56" s="279"/>
      <c r="DA56" s="279"/>
      <c r="DB56" s="279"/>
      <c r="DC56" s="279"/>
      <c r="DD56" s="279"/>
      <c r="DE56" s="279"/>
      <c r="DF56" s="279"/>
      <c r="DG56" s="81">
        <f t="shared" si="7"/>
        <v>0</v>
      </c>
    </row>
    <row r="57" spans="1:118" ht="15" x14ac:dyDescent="0.25">
      <c r="A57" s="279"/>
      <c r="B57" s="279"/>
      <c r="C57" s="279"/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C57" s="279"/>
      <c r="AD57" s="279"/>
      <c r="AE57" s="279"/>
      <c r="AF57" s="279"/>
      <c r="AG57" s="279"/>
      <c r="AH57" s="279"/>
      <c r="AI57" s="279"/>
      <c r="AJ57" s="279"/>
      <c r="AK57" s="279"/>
      <c r="AL57" s="279"/>
      <c r="AM57" s="279"/>
      <c r="AN57" s="279"/>
      <c r="AO57" s="279"/>
      <c r="AP57" s="279"/>
      <c r="AQ57" s="279"/>
      <c r="AR57" s="279"/>
      <c r="AS57" s="279"/>
      <c r="AT57" s="279"/>
      <c r="AU57" s="279"/>
      <c r="AV57" s="279"/>
      <c r="AW57" s="279"/>
      <c r="AX57" s="279"/>
      <c r="AY57" s="279"/>
      <c r="AZ57" s="279"/>
      <c r="BA57" s="279"/>
      <c r="BB57" s="279"/>
      <c r="BC57" s="279"/>
      <c r="BD57" s="279"/>
      <c r="BE57" s="279"/>
      <c r="BF57" s="279"/>
      <c r="BG57" s="279"/>
      <c r="BH57" s="279"/>
      <c r="BI57" s="279"/>
      <c r="BJ57" s="279"/>
      <c r="BK57" s="279"/>
      <c r="BL57" s="279"/>
      <c r="BM57" s="279"/>
      <c r="BN57" s="279"/>
      <c r="BO57" s="279"/>
      <c r="BP57" s="279"/>
      <c r="BQ57" s="279"/>
      <c r="BR57" s="279"/>
      <c r="BS57" s="279"/>
      <c r="BT57" s="279"/>
      <c r="BU57" s="279"/>
      <c r="BV57" s="279"/>
      <c r="BW57" s="279"/>
      <c r="BX57" s="279"/>
      <c r="BY57" s="279"/>
      <c r="BZ57" s="279"/>
      <c r="CA57" s="279"/>
      <c r="CB57" s="279"/>
      <c r="CC57" s="279"/>
      <c r="CD57" s="279"/>
      <c r="CE57" s="279"/>
      <c r="CF57" s="279"/>
      <c r="CG57" s="279"/>
      <c r="CH57" s="279"/>
      <c r="CI57" s="279"/>
      <c r="CJ57" s="279"/>
      <c r="CK57" s="279"/>
      <c r="CL57" s="279"/>
      <c r="CM57" s="279"/>
      <c r="CN57" s="279"/>
      <c r="CO57" s="279"/>
      <c r="CP57" s="279"/>
      <c r="CQ57" s="279"/>
      <c r="CR57" s="279"/>
      <c r="CS57" s="279"/>
      <c r="CT57" s="279"/>
      <c r="CU57" s="279"/>
      <c r="CV57" s="279"/>
      <c r="CW57" s="279"/>
      <c r="CX57" s="279"/>
      <c r="CY57" s="279"/>
      <c r="CZ57" s="279"/>
      <c r="DA57" s="279"/>
      <c r="DB57" s="279"/>
      <c r="DC57" s="279"/>
      <c r="DD57" s="279"/>
      <c r="DE57" s="279"/>
      <c r="DF57" s="279"/>
      <c r="DG57" s="81">
        <f t="shared" si="7"/>
        <v>0</v>
      </c>
    </row>
    <row r="58" spans="1:118" ht="15" x14ac:dyDescent="0.25">
      <c r="A58" s="279"/>
      <c r="B58" s="279"/>
      <c r="C58" s="279"/>
      <c r="D58" s="279"/>
      <c r="E58" s="279"/>
      <c r="F58" s="279"/>
      <c r="G58" s="279"/>
      <c r="H58" s="279"/>
      <c r="I58" s="279"/>
      <c r="J58" s="279"/>
      <c r="K58" s="279"/>
      <c r="L58" s="279"/>
      <c r="M58" s="279"/>
      <c r="N58" s="279"/>
      <c r="O58" s="279"/>
      <c r="P58" s="279"/>
      <c r="Q58" s="279"/>
      <c r="R58" s="279"/>
      <c r="S58" s="279"/>
      <c r="T58" s="279"/>
      <c r="U58" s="279"/>
      <c r="V58" s="279"/>
      <c r="W58" s="279"/>
      <c r="X58" s="279"/>
      <c r="Y58" s="279"/>
      <c r="Z58" s="279"/>
      <c r="AA58" s="279"/>
      <c r="AB58" s="279"/>
      <c r="AC58" s="279"/>
      <c r="AD58" s="279"/>
      <c r="AE58" s="279"/>
      <c r="AF58" s="279"/>
      <c r="AG58" s="279"/>
      <c r="AH58" s="279"/>
      <c r="AI58" s="279"/>
      <c r="AJ58" s="279"/>
      <c r="AK58" s="279"/>
      <c r="AL58" s="279"/>
      <c r="AM58" s="279"/>
      <c r="AN58" s="279"/>
      <c r="AO58" s="279"/>
      <c r="AP58" s="279"/>
      <c r="AQ58" s="279"/>
      <c r="AR58" s="279"/>
      <c r="AS58" s="279"/>
      <c r="AT58" s="279"/>
      <c r="AU58" s="279"/>
      <c r="AV58" s="279"/>
      <c r="AW58" s="279"/>
      <c r="AX58" s="279"/>
      <c r="AY58" s="279"/>
      <c r="AZ58" s="279"/>
      <c r="BA58" s="279"/>
      <c r="BB58" s="279"/>
      <c r="BC58" s="279"/>
      <c r="BD58" s="279"/>
      <c r="BE58" s="279"/>
      <c r="BF58" s="279"/>
      <c r="BG58" s="279"/>
      <c r="BH58" s="279"/>
      <c r="BI58" s="279"/>
      <c r="BJ58" s="279"/>
      <c r="BK58" s="279"/>
      <c r="BL58" s="279"/>
      <c r="BM58" s="279"/>
      <c r="BN58" s="279"/>
      <c r="BO58" s="279"/>
      <c r="BP58" s="279"/>
      <c r="BQ58" s="279"/>
      <c r="BR58" s="279"/>
      <c r="BS58" s="279"/>
      <c r="BT58" s="279"/>
      <c r="BU58" s="279"/>
      <c r="BV58" s="279"/>
      <c r="BW58" s="279"/>
      <c r="BX58" s="279"/>
      <c r="BY58" s="279"/>
      <c r="BZ58" s="279"/>
      <c r="CA58" s="279"/>
      <c r="CB58" s="279"/>
      <c r="CC58" s="279"/>
      <c r="CD58" s="279"/>
      <c r="CE58" s="279"/>
      <c r="CF58" s="279"/>
      <c r="CG58" s="279"/>
      <c r="CH58" s="279"/>
      <c r="CI58" s="279"/>
      <c r="CJ58" s="279"/>
      <c r="CK58" s="279"/>
      <c r="CL58" s="279"/>
      <c r="CM58" s="279"/>
      <c r="CN58" s="279"/>
      <c r="CO58" s="279"/>
      <c r="CP58" s="279"/>
      <c r="CQ58" s="279"/>
      <c r="CR58" s="279"/>
      <c r="CS58" s="279"/>
      <c r="CT58" s="279"/>
      <c r="CU58" s="279"/>
      <c r="CV58" s="279"/>
      <c r="CW58" s="279"/>
      <c r="CX58" s="279"/>
      <c r="CY58" s="279"/>
      <c r="CZ58" s="279"/>
      <c r="DA58" s="279"/>
      <c r="DB58" s="279"/>
      <c r="DC58" s="279"/>
      <c r="DD58" s="279"/>
      <c r="DE58" s="279"/>
      <c r="DF58" s="279"/>
      <c r="DG58" s="81">
        <f t="shared" si="7"/>
        <v>0</v>
      </c>
    </row>
    <row r="59" spans="1:118" ht="15" x14ac:dyDescent="0.25">
      <c r="A59" s="279"/>
      <c r="B59" s="279"/>
      <c r="C59" s="279"/>
      <c r="D59" s="279"/>
      <c r="E59" s="279"/>
      <c r="F59" s="279"/>
      <c r="G59" s="279"/>
      <c r="H59" s="279"/>
      <c r="I59" s="279"/>
      <c r="J59" s="279"/>
      <c r="K59" s="279"/>
      <c r="L59" s="279"/>
      <c r="M59" s="279"/>
      <c r="N59" s="279"/>
      <c r="O59" s="279"/>
      <c r="P59" s="279"/>
      <c r="Q59" s="279"/>
      <c r="R59" s="279"/>
      <c r="S59" s="279"/>
      <c r="T59" s="279"/>
      <c r="U59" s="279"/>
      <c r="V59" s="279"/>
      <c r="W59" s="279"/>
      <c r="X59" s="279"/>
      <c r="Y59" s="279"/>
      <c r="Z59" s="279"/>
      <c r="AA59" s="279"/>
      <c r="AB59" s="279"/>
      <c r="AC59" s="279"/>
      <c r="AD59" s="279"/>
      <c r="AE59" s="279"/>
      <c r="AF59" s="279"/>
      <c r="AG59" s="279"/>
      <c r="AH59" s="279"/>
      <c r="AI59" s="279"/>
      <c r="AJ59" s="279"/>
      <c r="AK59" s="279"/>
      <c r="AL59" s="279"/>
      <c r="AM59" s="279"/>
      <c r="AN59" s="279"/>
      <c r="AO59" s="279"/>
      <c r="AP59" s="279"/>
      <c r="AQ59" s="279"/>
      <c r="AR59" s="279"/>
      <c r="AS59" s="279"/>
      <c r="AT59" s="279"/>
      <c r="AU59" s="279"/>
      <c r="AV59" s="279"/>
      <c r="AW59" s="279"/>
      <c r="AX59" s="279"/>
      <c r="AY59" s="279"/>
      <c r="AZ59" s="279"/>
      <c r="BA59" s="279"/>
      <c r="BB59" s="279"/>
      <c r="BC59" s="279"/>
      <c r="BD59" s="279"/>
      <c r="BE59" s="279"/>
      <c r="BF59" s="279"/>
      <c r="BG59" s="279"/>
      <c r="BH59" s="279"/>
      <c r="BI59" s="279"/>
      <c r="BJ59" s="279"/>
      <c r="BK59" s="279"/>
      <c r="BL59" s="279"/>
      <c r="BM59" s="279"/>
      <c r="BN59" s="279"/>
      <c r="BO59" s="279"/>
      <c r="BP59" s="279"/>
      <c r="BQ59" s="279"/>
      <c r="BR59" s="279"/>
      <c r="BS59" s="279"/>
      <c r="BT59" s="279"/>
      <c r="BU59" s="279"/>
      <c r="BV59" s="279"/>
      <c r="BW59" s="279"/>
      <c r="BX59" s="279"/>
      <c r="BY59" s="279"/>
      <c r="BZ59" s="279"/>
      <c r="CA59" s="279"/>
      <c r="CB59" s="279"/>
      <c r="CC59" s="279"/>
      <c r="CD59" s="279"/>
      <c r="CE59" s="279"/>
      <c r="CF59" s="279"/>
      <c r="CG59" s="279"/>
      <c r="CH59" s="279"/>
      <c r="CI59" s="279"/>
      <c r="CJ59" s="279"/>
      <c r="CK59" s="279"/>
      <c r="CL59" s="279"/>
      <c r="CM59" s="279"/>
      <c r="CN59" s="279"/>
      <c r="CO59" s="279"/>
      <c r="CP59" s="279"/>
      <c r="CQ59" s="279"/>
      <c r="CR59" s="279"/>
      <c r="CS59" s="279"/>
      <c r="CT59" s="279"/>
      <c r="CU59" s="279"/>
      <c r="CV59" s="279"/>
      <c r="CW59" s="279"/>
      <c r="CX59" s="279"/>
      <c r="CY59" s="279"/>
      <c r="CZ59" s="279"/>
      <c r="DA59" s="279"/>
      <c r="DB59" s="279"/>
      <c r="DC59" s="279"/>
      <c r="DD59" s="279"/>
      <c r="DE59" s="279"/>
      <c r="DF59" s="279"/>
      <c r="DG59" s="81">
        <f t="shared" si="7"/>
        <v>0</v>
      </c>
    </row>
    <row r="60" spans="1:118" ht="15" x14ac:dyDescent="0.25">
      <c r="A60" s="279"/>
      <c r="B60" s="279"/>
      <c r="C60" s="279"/>
      <c r="D60" s="279"/>
      <c r="E60" s="279"/>
      <c r="F60" s="279"/>
      <c r="G60" s="279"/>
      <c r="H60" s="279"/>
      <c r="I60" s="279"/>
      <c r="J60" s="279"/>
      <c r="K60" s="279"/>
      <c r="L60" s="279"/>
      <c r="M60" s="279"/>
      <c r="N60" s="279"/>
      <c r="O60" s="279"/>
      <c r="P60" s="279"/>
      <c r="Q60" s="279"/>
      <c r="R60" s="279"/>
      <c r="S60" s="279"/>
      <c r="T60" s="279"/>
      <c r="U60" s="279"/>
      <c r="V60" s="279"/>
      <c r="W60" s="279"/>
      <c r="X60" s="279"/>
      <c r="Y60" s="279"/>
      <c r="Z60" s="279"/>
      <c r="AA60" s="279"/>
      <c r="AB60" s="279"/>
      <c r="AC60" s="279"/>
      <c r="AD60" s="279"/>
      <c r="AE60" s="279"/>
      <c r="AF60" s="279"/>
      <c r="AG60" s="279"/>
      <c r="AH60" s="279"/>
      <c r="AI60" s="279"/>
      <c r="AJ60" s="279"/>
      <c r="AK60" s="279"/>
      <c r="AL60" s="279"/>
      <c r="AM60" s="279"/>
      <c r="AN60" s="279"/>
      <c r="AO60" s="279"/>
      <c r="AP60" s="279"/>
      <c r="AQ60" s="279"/>
      <c r="AR60" s="279"/>
      <c r="AS60" s="279"/>
      <c r="AT60" s="279"/>
      <c r="AU60" s="279"/>
      <c r="AV60" s="279"/>
      <c r="AW60" s="279"/>
      <c r="AX60" s="279"/>
      <c r="AY60" s="279"/>
      <c r="AZ60" s="279"/>
      <c r="BA60" s="279"/>
      <c r="BB60" s="279"/>
      <c r="BC60" s="279"/>
      <c r="BD60" s="279"/>
      <c r="BE60" s="279"/>
      <c r="BF60" s="279"/>
      <c r="BG60" s="279"/>
      <c r="BH60" s="279"/>
      <c r="BI60" s="279"/>
      <c r="BJ60" s="279"/>
      <c r="BK60" s="279"/>
      <c r="BL60" s="279"/>
      <c r="BM60" s="279"/>
      <c r="BN60" s="279"/>
      <c r="BO60" s="279"/>
      <c r="BP60" s="279"/>
      <c r="BQ60" s="279"/>
      <c r="BR60" s="279"/>
      <c r="BS60" s="279"/>
      <c r="BT60" s="279"/>
      <c r="BU60" s="279"/>
      <c r="BV60" s="279"/>
      <c r="BW60" s="279"/>
      <c r="BX60" s="279"/>
      <c r="BY60" s="279"/>
      <c r="BZ60" s="279"/>
      <c r="CA60" s="279"/>
      <c r="CB60" s="279"/>
      <c r="CC60" s="279"/>
      <c r="CD60" s="279"/>
      <c r="CE60" s="279"/>
      <c r="CF60" s="279"/>
      <c r="CG60" s="279"/>
      <c r="CH60" s="279"/>
      <c r="CI60" s="279"/>
      <c r="CJ60" s="279"/>
      <c r="CK60" s="279"/>
      <c r="CL60" s="279"/>
      <c r="CM60" s="279"/>
      <c r="CN60" s="279"/>
      <c r="CO60" s="279"/>
      <c r="CP60" s="279"/>
      <c r="CQ60" s="279"/>
      <c r="CR60" s="279"/>
      <c r="CS60" s="279"/>
      <c r="CT60" s="279"/>
      <c r="CU60" s="279"/>
      <c r="CV60" s="279"/>
      <c r="CW60" s="279"/>
      <c r="CX60" s="279"/>
      <c r="CY60" s="279"/>
      <c r="CZ60" s="279"/>
      <c r="DA60" s="279"/>
      <c r="DB60" s="279"/>
      <c r="DC60" s="279"/>
      <c r="DD60" s="279"/>
      <c r="DE60" s="279"/>
      <c r="DF60" s="279"/>
      <c r="DG60" s="81">
        <f t="shared" si="7"/>
        <v>0</v>
      </c>
    </row>
    <row r="61" spans="1:118" ht="15" x14ac:dyDescent="0.25">
      <c r="A61" s="279"/>
      <c r="B61" s="279"/>
      <c r="C61" s="279"/>
      <c r="D61" s="279"/>
      <c r="E61" s="279"/>
      <c r="F61" s="279"/>
      <c r="G61" s="279"/>
      <c r="H61" s="279"/>
      <c r="I61" s="279"/>
      <c r="J61" s="279"/>
      <c r="K61" s="279"/>
      <c r="L61" s="279"/>
      <c r="M61" s="279"/>
      <c r="N61" s="279"/>
      <c r="O61" s="279"/>
      <c r="P61" s="279"/>
      <c r="Q61" s="279"/>
      <c r="R61" s="279"/>
      <c r="S61" s="279"/>
      <c r="T61" s="279"/>
      <c r="U61" s="279"/>
      <c r="V61" s="279"/>
      <c r="W61" s="279"/>
      <c r="X61" s="279"/>
      <c r="Y61" s="279"/>
      <c r="Z61" s="279"/>
      <c r="AA61" s="279"/>
      <c r="AB61" s="279"/>
      <c r="AC61" s="279"/>
      <c r="AD61" s="279"/>
      <c r="AE61" s="279"/>
      <c r="AF61" s="279"/>
      <c r="AG61" s="279"/>
      <c r="AH61" s="279"/>
      <c r="AI61" s="279"/>
      <c r="AJ61" s="279"/>
      <c r="AK61" s="279"/>
      <c r="AL61" s="279"/>
      <c r="AM61" s="279"/>
      <c r="AN61" s="279"/>
      <c r="AO61" s="279"/>
      <c r="AP61" s="279"/>
      <c r="AQ61" s="279"/>
      <c r="AR61" s="279"/>
      <c r="AS61" s="279"/>
      <c r="AT61" s="279"/>
      <c r="AU61" s="279"/>
      <c r="AV61" s="279"/>
      <c r="AW61" s="279"/>
      <c r="AX61" s="279"/>
      <c r="AY61" s="279"/>
      <c r="AZ61" s="279"/>
      <c r="BA61" s="279"/>
      <c r="BB61" s="279"/>
      <c r="BC61" s="279"/>
      <c r="BD61" s="279"/>
      <c r="BE61" s="279"/>
      <c r="BF61" s="279"/>
      <c r="BG61" s="279"/>
      <c r="BH61" s="279"/>
      <c r="BI61" s="279"/>
      <c r="BJ61" s="279"/>
      <c r="BK61" s="279"/>
      <c r="BL61" s="279"/>
      <c r="BM61" s="279"/>
      <c r="BN61" s="279"/>
      <c r="BO61" s="279"/>
      <c r="BP61" s="279"/>
      <c r="BQ61" s="279"/>
      <c r="BR61" s="279"/>
      <c r="BS61" s="279"/>
      <c r="BT61" s="279"/>
      <c r="BU61" s="279"/>
      <c r="BV61" s="279"/>
      <c r="BW61" s="279"/>
      <c r="BX61" s="279"/>
      <c r="BY61" s="279"/>
      <c r="BZ61" s="279"/>
      <c r="CA61" s="279"/>
      <c r="CB61" s="279"/>
      <c r="CC61" s="279"/>
      <c r="CD61" s="279"/>
      <c r="CE61" s="279"/>
      <c r="CF61" s="279"/>
      <c r="CG61" s="279"/>
      <c r="CH61" s="279"/>
      <c r="CI61" s="279"/>
      <c r="CJ61" s="279"/>
      <c r="CK61" s="279"/>
      <c r="CL61" s="279"/>
      <c r="CM61" s="279"/>
      <c r="CN61" s="279"/>
      <c r="CO61" s="279"/>
      <c r="CP61" s="279"/>
      <c r="CQ61" s="279"/>
      <c r="CR61" s="279"/>
      <c r="CS61" s="279"/>
      <c r="CT61" s="279"/>
      <c r="CU61" s="279"/>
      <c r="CV61" s="279"/>
      <c r="CW61" s="279"/>
      <c r="CX61" s="279"/>
      <c r="CY61" s="279"/>
      <c r="CZ61" s="279"/>
      <c r="DA61" s="279"/>
      <c r="DB61" s="279"/>
      <c r="DC61" s="279"/>
      <c r="DD61" s="279"/>
      <c r="DE61" s="279"/>
      <c r="DF61" s="279"/>
      <c r="DG61" s="81">
        <f t="shared" si="7"/>
        <v>0</v>
      </c>
    </row>
    <row r="62" spans="1:118" ht="15" x14ac:dyDescent="0.25">
      <c r="A62" s="279"/>
      <c r="B62" s="279"/>
      <c r="C62" s="279"/>
      <c r="D62" s="279"/>
      <c r="E62" s="279"/>
      <c r="F62" s="279"/>
      <c r="G62" s="279"/>
      <c r="H62" s="279"/>
      <c r="I62" s="279"/>
      <c r="J62" s="279"/>
      <c r="K62" s="279"/>
      <c r="L62" s="279"/>
      <c r="M62" s="279"/>
      <c r="N62" s="279"/>
      <c r="O62" s="279"/>
      <c r="P62" s="279"/>
      <c r="Q62" s="279"/>
      <c r="R62" s="279"/>
      <c r="S62" s="279"/>
      <c r="T62" s="279"/>
      <c r="U62" s="279"/>
      <c r="V62" s="279"/>
      <c r="W62" s="279"/>
      <c r="X62" s="279"/>
      <c r="Y62" s="279"/>
      <c r="Z62" s="279"/>
      <c r="AA62" s="279"/>
      <c r="AB62" s="279"/>
      <c r="AC62" s="279"/>
      <c r="AD62" s="279"/>
      <c r="AE62" s="279"/>
      <c r="AF62" s="279"/>
      <c r="AG62" s="279"/>
      <c r="AH62" s="279"/>
      <c r="AI62" s="279"/>
      <c r="AJ62" s="279"/>
      <c r="AK62" s="279"/>
      <c r="AL62" s="279"/>
      <c r="AM62" s="279"/>
      <c r="AN62" s="279"/>
      <c r="AO62" s="279"/>
      <c r="AP62" s="279"/>
      <c r="AQ62" s="279"/>
      <c r="AR62" s="279"/>
      <c r="AS62" s="279"/>
      <c r="AT62" s="279"/>
      <c r="AU62" s="279"/>
      <c r="AV62" s="279"/>
      <c r="AW62" s="279"/>
      <c r="AX62" s="279"/>
      <c r="AY62" s="279"/>
      <c r="AZ62" s="279"/>
      <c r="BA62" s="279"/>
      <c r="BB62" s="279"/>
      <c r="BC62" s="279"/>
      <c r="BD62" s="279"/>
      <c r="BE62" s="279"/>
      <c r="BF62" s="279"/>
      <c r="BG62" s="279"/>
      <c r="BH62" s="279"/>
      <c r="BI62" s="279"/>
      <c r="BJ62" s="279"/>
      <c r="BK62" s="279"/>
      <c r="BL62" s="279"/>
      <c r="BM62" s="279"/>
      <c r="BN62" s="279"/>
      <c r="BO62" s="279"/>
      <c r="BP62" s="279"/>
      <c r="BQ62" s="279"/>
      <c r="BR62" s="279"/>
      <c r="BS62" s="279"/>
      <c r="BT62" s="279"/>
      <c r="BU62" s="279"/>
      <c r="BV62" s="279"/>
      <c r="BW62" s="279"/>
      <c r="BX62" s="279"/>
      <c r="BY62" s="279"/>
      <c r="BZ62" s="279"/>
      <c r="CA62" s="279"/>
      <c r="CB62" s="279"/>
      <c r="CC62" s="279"/>
      <c r="CD62" s="279"/>
      <c r="CE62" s="279"/>
      <c r="CF62" s="279"/>
      <c r="CG62" s="279"/>
      <c r="CH62" s="279"/>
      <c r="CI62" s="279"/>
      <c r="CJ62" s="279"/>
      <c r="CK62" s="279"/>
      <c r="CL62" s="279"/>
      <c r="CM62" s="279"/>
      <c r="CN62" s="279"/>
      <c r="CO62" s="279"/>
      <c r="CP62" s="279"/>
      <c r="CQ62" s="279"/>
      <c r="CR62" s="279"/>
      <c r="CS62" s="279"/>
      <c r="CT62" s="279"/>
      <c r="CU62" s="279"/>
      <c r="CV62" s="279"/>
      <c r="CW62" s="279"/>
      <c r="CX62" s="279"/>
      <c r="CY62" s="279"/>
      <c r="CZ62" s="279"/>
      <c r="DA62" s="279"/>
      <c r="DB62" s="279"/>
      <c r="DC62" s="279"/>
      <c r="DD62" s="279"/>
      <c r="DE62" s="279"/>
      <c r="DF62" s="279"/>
      <c r="DG62" s="81">
        <f t="shared" si="7"/>
        <v>0</v>
      </c>
    </row>
    <row r="63" spans="1:118" ht="15" x14ac:dyDescent="0.25">
      <c r="A63" s="279"/>
      <c r="B63" s="279"/>
      <c r="C63" s="279"/>
      <c r="D63" s="279"/>
      <c r="E63" s="279"/>
      <c r="F63" s="279"/>
      <c r="G63" s="279"/>
      <c r="H63" s="279"/>
      <c r="I63" s="279"/>
      <c r="J63" s="279"/>
      <c r="K63" s="279"/>
      <c r="L63" s="279"/>
      <c r="M63" s="279"/>
      <c r="N63" s="279"/>
      <c r="O63" s="279"/>
      <c r="P63" s="279"/>
      <c r="Q63" s="279"/>
      <c r="R63" s="279"/>
      <c r="S63" s="279"/>
      <c r="T63" s="279"/>
      <c r="U63" s="279"/>
      <c r="V63" s="279"/>
      <c r="W63" s="279"/>
      <c r="X63" s="279"/>
      <c r="Y63" s="279"/>
      <c r="Z63" s="279"/>
      <c r="AA63" s="279"/>
      <c r="AB63" s="279"/>
      <c r="AC63" s="279"/>
      <c r="AD63" s="279"/>
      <c r="AE63" s="279"/>
      <c r="AF63" s="279"/>
      <c r="AG63" s="279"/>
      <c r="AH63" s="279"/>
      <c r="AI63" s="279"/>
      <c r="AJ63" s="279"/>
      <c r="AK63" s="279"/>
      <c r="AL63" s="279"/>
      <c r="AM63" s="279"/>
      <c r="AN63" s="279"/>
      <c r="AO63" s="279"/>
      <c r="AP63" s="279"/>
      <c r="AQ63" s="279"/>
      <c r="AR63" s="279"/>
      <c r="AS63" s="279"/>
      <c r="AT63" s="279"/>
      <c r="AU63" s="279"/>
      <c r="AV63" s="279"/>
      <c r="AW63" s="279"/>
      <c r="AX63" s="279"/>
      <c r="AY63" s="279"/>
      <c r="AZ63" s="279"/>
      <c r="BA63" s="279"/>
      <c r="BB63" s="279"/>
      <c r="BC63" s="279"/>
      <c r="BD63" s="279"/>
      <c r="BE63" s="279"/>
      <c r="BF63" s="279"/>
      <c r="BG63" s="279"/>
      <c r="BH63" s="279"/>
      <c r="BI63" s="279"/>
      <c r="BJ63" s="279"/>
      <c r="BK63" s="279"/>
      <c r="BL63" s="279"/>
      <c r="BM63" s="279"/>
      <c r="BN63" s="279"/>
      <c r="BO63" s="279"/>
      <c r="BP63" s="279"/>
      <c r="BQ63" s="279"/>
      <c r="BR63" s="279"/>
      <c r="BS63" s="279"/>
      <c r="BT63" s="279"/>
      <c r="BU63" s="279"/>
      <c r="BV63" s="279"/>
      <c r="BW63" s="279"/>
      <c r="BX63" s="279"/>
      <c r="BY63" s="279"/>
      <c r="BZ63" s="279"/>
      <c r="CA63" s="279"/>
      <c r="CB63" s="279"/>
      <c r="CC63" s="279"/>
      <c r="CD63" s="279"/>
      <c r="CE63" s="279"/>
      <c r="CF63" s="279"/>
      <c r="CG63" s="279"/>
      <c r="CH63" s="279"/>
      <c r="CI63" s="279"/>
      <c r="CJ63" s="279"/>
      <c r="CK63" s="279"/>
      <c r="CL63" s="279"/>
      <c r="CM63" s="279"/>
      <c r="CN63" s="279"/>
      <c r="CO63" s="279"/>
      <c r="CP63" s="279"/>
      <c r="CQ63" s="279"/>
      <c r="CR63" s="279"/>
      <c r="CS63" s="279"/>
      <c r="CT63" s="279"/>
      <c r="CU63" s="279"/>
      <c r="CV63" s="279"/>
      <c r="CW63" s="279"/>
      <c r="CX63" s="279"/>
      <c r="CY63" s="279"/>
      <c r="CZ63" s="279"/>
      <c r="DA63" s="279"/>
      <c r="DB63" s="279"/>
      <c r="DC63" s="279"/>
      <c r="DD63" s="279"/>
      <c r="DE63" s="279"/>
      <c r="DF63" s="279"/>
      <c r="DG63" s="81">
        <f t="shared" si="7"/>
        <v>0</v>
      </c>
    </row>
    <row r="64" spans="1:118" ht="15" x14ac:dyDescent="0.25">
      <c r="A64" s="279"/>
      <c r="B64" s="279"/>
      <c r="C64" s="279"/>
      <c r="D64" s="279"/>
      <c r="E64" s="279"/>
      <c r="F64" s="279"/>
      <c r="G64" s="279"/>
      <c r="H64" s="279"/>
      <c r="I64" s="279"/>
      <c r="J64" s="279"/>
      <c r="K64" s="279"/>
      <c r="L64" s="279"/>
      <c r="M64" s="279"/>
      <c r="N64" s="279"/>
      <c r="O64" s="279"/>
      <c r="P64" s="279"/>
      <c r="Q64" s="279"/>
      <c r="R64" s="279"/>
      <c r="S64" s="279"/>
      <c r="T64" s="279"/>
      <c r="U64" s="279"/>
      <c r="V64" s="279"/>
      <c r="W64" s="279"/>
      <c r="X64" s="279"/>
      <c r="Y64" s="279"/>
      <c r="Z64" s="279"/>
      <c r="AA64" s="279"/>
      <c r="AB64" s="279"/>
      <c r="AC64" s="279"/>
      <c r="AD64" s="279"/>
      <c r="AE64" s="279"/>
      <c r="AF64" s="279"/>
      <c r="AG64" s="279"/>
      <c r="AH64" s="279"/>
      <c r="AI64" s="279"/>
      <c r="AJ64" s="279"/>
      <c r="AK64" s="279"/>
      <c r="AL64" s="279"/>
      <c r="AM64" s="279"/>
      <c r="AN64" s="279"/>
      <c r="AO64" s="279"/>
      <c r="AP64" s="279"/>
      <c r="AQ64" s="279"/>
      <c r="AR64" s="279"/>
      <c r="AS64" s="279"/>
      <c r="AT64" s="279"/>
      <c r="AU64" s="279"/>
      <c r="AV64" s="279"/>
      <c r="AW64" s="279"/>
      <c r="AX64" s="279"/>
      <c r="AY64" s="279"/>
      <c r="AZ64" s="279"/>
      <c r="BA64" s="279"/>
      <c r="BB64" s="279"/>
      <c r="BC64" s="279"/>
      <c r="BD64" s="279"/>
      <c r="BE64" s="279"/>
      <c r="BF64" s="279"/>
      <c r="BG64" s="279"/>
      <c r="BH64" s="279"/>
      <c r="BI64" s="279"/>
      <c r="BJ64" s="279"/>
      <c r="BK64" s="279"/>
      <c r="BL64" s="279"/>
      <c r="BM64" s="279"/>
      <c r="BN64" s="279"/>
      <c r="BO64" s="279"/>
      <c r="BP64" s="279"/>
      <c r="BQ64" s="279"/>
      <c r="BR64" s="279"/>
      <c r="BS64" s="279"/>
      <c r="BT64" s="279"/>
      <c r="BU64" s="279"/>
      <c r="BV64" s="279"/>
      <c r="BW64" s="279"/>
      <c r="BX64" s="279"/>
      <c r="BY64" s="279"/>
      <c r="BZ64" s="279"/>
      <c r="CA64" s="279"/>
      <c r="CB64" s="279"/>
      <c r="CC64" s="279"/>
      <c r="CD64" s="279"/>
      <c r="CE64" s="279"/>
      <c r="CF64" s="279"/>
      <c r="CG64" s="279"/>
      <c r="CH64" s="279"/>
      <c r="CI64" s="279"/>
      <c r="CJ64" s="279"/>
      <c r="CK64" s="279"/>
      <c r="CL64" s="279"/>
      <c r="CM64" s="279"/>
      <c r="CN64" s="279"/>
      <c r="CO64" s="279"/>
      <c r="CP64" s="279"/>
      <c r="CQ64" s="279"/>
      <c r="CR64" s="279"/>
      <c r="CS64" s="279"/>
      <c r="CT64" s="279"/>
      <c r="CU64" s="279"/>
      <c r="CV64" s="279"/>
      <c r="CW64" s="279"/>
      <c r="CX64" s="279"/>
      <c r="CY64" s="279"/>
      <c r="CZ64" s="279"/>
      <c r="DA64" s="279"/>
      <c r="DB64" s="279"/>
      <c r="DC64" s="279"/>
      <c r="DD64" s="279"/>
      <c r="DE64" s="279"/>
      <c r="DF64" s="279"/>
      <c r="DG64" s="81">
        <f t="shared" si="7"/>
        <v>0</v>
      </c>
    </row>
    <row r="65" spans="1:111" ht="15" x14ac:dyDescent="0.25">
      <c r="A65" s="279"/>
      <c r="B65" s="279"/>
      <c r="C65" s="279"/>
      <c r="D65" s="279"/>
      <c r="E65" s="279"/>
      <c r="F65" s="279"/>
      <c r="G65" s="279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79"/>
      <c r="W65" s="279"/>
      <c r="X65" s="279"/>
      <c r="Y65" s="279"/>
      <c r="Z65" s="279"/>
      <c r="AA65" s="279"/>
      <c r="AB65" s="279"/>
      <c r="AC65" s="279"/>
      <c r="AD65" s="279"/>
      <c r="AE65" s="279"/>
      <c r="AF65" s="279"/>
      <c r="AG65" s="279"/>
      <c r="AH65" s="279"/>
      <c r="AI65" s="279"/>
      <c r="AJ65" s="279"/>
      <c r="AK65" s="279"/>
      <c r="AL65" s="279"/>
      <c r="AM65" s="279"/>
      <c r="AN65" s="279"/>
      <c r="AO65" s="279"/>
      <c r="AP65" s="279"/>
      <c r="AQ65" s="279"/>
      <c r="AR65" s="279"/>
      <c r="AS65" s="279"/>
      <c r="AT65" s="279"/>
      <c r="AU65" s="279"/>
      <c r="AV65" s="279"/>
      <c r="AW65" s="279"/>
      <c r="AX65" s="279"/>
      <c r="AY65" s="279"/>
      <c r="AZ65" s="279"/>
      <c r="BA65" s="279"/>
      <c r="BB65" s="279"/>
      <c r="BC65" s="279"/>
      <c r="BD65" s="279"/>
      <c r="BE65" s="279"/>
      <c r="BF65" s="279"/>
      <c r="BG65" s="279"/>
      <c r="BH65" s="279"/>
      <c r="BI65" s="279"/>
      <c r="BJ65" s="279"/>
      <c r="BK65" s="279"/>
      <c r="BL65" s="279"/>
      <c r="BM65" s="279"/>
      <c r="BN65" s="279"/>
      <c r="BO65" s="279"/>
      <c r="BP65" s="279"/>
      <c r="BQ65" s="279"/>
      <c r="BR65" s="279"/>
      <c r="BS65" s="279"/>
      <c r="BT65" s="279"/>
      <c r="BU65" s="279"/>
      <c r="BV65" s="279"/>
      <c r="BW65" s="279"/>
      <c r="BX65" s="279"/>
      <c r="BY65" s="279"/>
      <c r="BZ65" s="279"/>
      <c r="CA65" s="279"/>
      <c r="CB65" s="279"/>
      <c r="CC65" s="279"/>
      <c r="CD65" s="279"/>
      <c r="CE65" s="279"/>
      <c r="CF65" s="279"/>
      <c r="CG65" s="279"/>
      <c r="CH65" s="279"/>
      <c r="CI65" s="279"/>
      <c r="CJ65" s="279"/>
      <c r="CK65" s="279"/>
      <c r="CL65" s="279"/>
      <c r="CM65" s="279"/>
      <c r="CN65" s="279"/>
      <c r="CO65" s="279"/>
      <c r="CP65" s="279"/>
      <c r="CQ65" s="279"/>
      <c r="CR65" s="279"/>
      <c r="CS65" s="279"/>
      <c r="CT65" s="279"/>
      <c r="CU65" s="279"/>
      <c r="CV65" s="279"/>
      <c r="CW65" s="279"/>
      <c r="CX65" s="279"/>
      <c r="CY65" s="279"/>
      <c r="CZ65" s="279"/>
      <c r="DA65" s="279"/>
      <c r="DB65" s="279"/>
      <c r="DC65" s="279"/>
      <c r="DD65" s="279"/>
      <c r="DE65" s="279"/>
      <c r="DF65" s="279"/>
      <c r="DG65" s="81">
        <f t="shared" si="7"/>
        <v>0</v>
      </c>
    </row>
    <row r="66" spans="1:111" x14ac:dyDescent="0.2">
      <c r="A66" s="80">
        <f>SUM(A52:A65)</f>
        <v>0</v>
      </c>
      <c r="B66" s="80">
        <f t="shared" ref="B66:BM66" si="8">SUM(B52:B65)</f>
        <v>0</v>
      </c>
      <c r="C66" s="80">
        <f t="shared" si="8"/>
        <v>0</v>
      </c>
      <c r="D66" s="80">
        <f t="shared" si="8"/>
        <v>0</v>
      </c>
      <c r="E66" s="80">
        <f t="shared" si="8"/>
        <v>0</v>
      </c>
      <c r="F66" s="80">
        <f t="shared" si="8"/>
        <v>0</v>
      </c>
      <c r="G66" s="80">
        <f t="shared" si="8"/>
        <v>0</v>
      </c>
      <c r="H66" s="80">
        <f t="shared" si="8"/>
        <v>0</v>
      </c>
      <c r="I66" s="80">
        <f t="shared" si="8"/>
        <v>0</v>
      </c>
      <c r="J66" s="80">
        <f t="shared" si="8"/>
        <v>0</v>
      </c>
      <c r="K66" s="80">
        <f t="shared" si="8"/>
        <v>0</v>
      </c>
      <c r="L66" s="80">
        <f t="shared" si="8"/>
        <v>0</v>
      </c>
      <c r="M66" s="80">
        <f t="shared" si="8"/>
        <v>0</v>
      </c>
      <c r="N66" s="80">
        <f t="shared" si="8"/>
        <v>0</v>
      </c>
      <c r="O66" s="80">
        <f t="shared" si="8"/>
        <v>0</v>
      </c>
      <c r="P66" s="80">
        <f t="shared" si="8"/>
        <v>0</v>
      </c>
      <c r="Q66" s="80">
        <f t="shared" si="8"/>
        <v>0</v>
      </c>
      <c r="R66" s="80">
        <f t="shared" si="8"/>
        <v>0</v>
      </c>
      <c r="S66" s="80">
        <f t="shared" si="8"/>
        <v>0</v>
      </c>
      <c r="T66" s="80">
        <f t="shared" si="8"/>
        <v>0</v>
      </c>
      <c r="U66" s="80">
        <f t="shared" si="8"/>
        <v>0</v>
      </c>
      <c r="V66" s="80">
        <f t="shared" si="8"/>
        <v>0</v>
      </c>
      <c r="W66" s="80">
        <f t="shared" si="8"/>
        <v>0</v>
      </c>
      <c r="X66" s="80">
        <f t="shared" si="8"/>
        <v>0</v>
      </c>
      <c r="Y66" s="80">
        <f t="shared" si="8"/>
        <v>0</v>
      </c>
      <c r="Z66" s="80">
        <f t="shared" si="8"/>
        <v>0</v>
      </c>
      <c r="AA66" s="80">
        <f t="shared" si="8"/>
        <v>0</v>
      </c>
      <c r="AB66" s="80">
        <f t="shared" si="8"/>
        <v>0</v>
      </c>
      <c r="AC66" s="80">
        <f t="shared" si="8"/>
        <v>0</v>
      </c>
      <c r="AD66" s="80">
        <f t="shared" si="8"/>
        <v>0</v>
      </c>
      <c r="AE66" s="80">
        <f t="shared" si="8"/>
        <v>0</v>
      </c>
      <c r="AF66" s="80">
        <f t="shared" si="8"/>
        <v>0</v>
      </c>
      <c r="AG66" s="80">
        <f t="shared" si="8"/>
        <v>0</v>
      </c>
      <c r="AH66" s="80">
        <f t="shared" si="8"/>
        <v>0</v>
      </c>
      <c r="AI66" s="80">
        <f t="shared" si="8"/>
        <v>0</v>
      </c>
      <c r="AJ66" s="80">
        <f t="shared" si="8"/>
        <v>0</v>
      </c>
      <c r="AK66" s="80">
        <f t="shared" si="8"/>
        <v>0</v>
      </c>
      <c r="AL66" s="80">
        <f t="shared" si="8"/>
        <v>0</v>
      </c>
      <c r="AM66" s="80">
        <f t="shared" si="8"/>
        <v>0</v>
      </c>
      <c r="AN66" s="80">
        <f t="shared" si="8"/>
        <v>0</v>
      </c>
      <c r="AO66" s="80">
        <f t="shared" si="8"/>
        <v>0</v>
      </c>
      <c r="AP66" s="80">
        <f t="shared" si="8"/>
        <v>0</v>
      </c>
      <c r="AQ66" s="80">
        <f t="shared" si="8"/>
        <v>0</v>
      </c>
      <c r="AR66" s="80">
        <f t="shared" si="8"/>
        <v>0</v>
      </c>
      <c r="AS66" s="80">
        <f t="shared" si="8"/>
        <v>0</v>
      </c>
      <c r="AT66" s="80">
        <f t="shared" si="8"/>
        <v>0</v>
      </c>
      <c r="AU66" s="80">
        <f t="shared" si="8"/>
        <v>0</v>
      </c>
      <c r="AV66" s="80">
        <f t="shared" si="8"/>
        <v>0</v>
      </c>
      <c r="AW66" s="80">
        <f t="shared" si="8"/>
        <v>0</v>
      </c>
      <c r="AX66" s="80">
        <f t="shared" si="8"/>
        <v>0</v>
      </c>
      <c r="AY66" s="80">
        <f t="shared" si="8"/>
        <v>0</v>
      </c>
      <c r="AZ66" s="80">
        <f t="shared" si="8"/>
        <v>0</v>
      </c>
      <c r="BA66" s="80">
        <f t="shared" si="8"/>
        <v>0</v>
      </c>
      <c r="BB66" s="80">
        <f t="shared" si="8"/>
        <v>0</v>
      </c>
      <c r="BC66" s="80">
        <f t="shared" si="8"/>
        <v>0</v>
      </c>
      <c r="BD66" s="80">
        <f t="shared" si="8"/>
        <v>0</v>
      </c>
      <c r="BE66" s="80">
        <f t="shared" si="8"/>
        <v>0</v>
      </c>
      <c r="BF66" s="80">
        <f t="shared" si="8"/>
        <v>0</v>
      </c>
      <c r="BG66" s="80">
        <f t="shared" si="8"/>
        <v>0</v>
      </c>
      <c r="BH66" s="80">
        <f t="shared" si="8"/>
        <v>0</v>
      </c>
      <c r="BI66" s="80">
        <f t="shared" si="8"/>
        <v>0</v>
      </c>
      <c r="BJ66" s="80">
        <f t="shared" si="8"/>
        <v>0</v>
      </c>
      <c r="BK66" s="80">
        <f t="shared" si="8"/>
        <v>0</v>
      </c>
      <c r="BL66" s="80">
        <f t="shared" si="8"/>
        <v>0</v>
      </c>
      <c r="BM66" s="80">
        <f t="shared" si="8"/>
        <v>0</v>
      </c>
      <c r="BN66" s="80">
        <f t="shared" ref="BN66:DF66" si="9">SUM(BN52:BN65)</f>
        <v>0</v>
      </c>
      <c r="BO66" s="80">
        <f t="shared" si="9"/>
        <v>0</v>
      </c>
      <c r="BP66" s="80">
        <f t="shared" si="9"/>
        <v>0</v>
      </c>
      <c r="BQ66" s="80">
        <f t="shared" si="9"/>
        <v>0</v>
      </c>
      <c r="BR66" s="80">
        <f t="shared" si="9"/>
        <v>0</v>
      </c>
      <c r="BS66" s="80">
        <f t="shared" si="9"/>
        <v>0</v>
      </c>
      <c r="BT66" s="80">
        <f t="shared" si="9"/>
        <v>0</v>
      </c>
      <c r="BU66" s="80">
        <f t="shared" si="9"/>
        <v>0</v>
      </c>
      <c r="BV66" s="80">
        <f t="shared" si="9"/>
        <v>0</v>
      </c>
      <c r="BW66" s="80">
        <f t="shared" si="9"/>
        <v>0</v>
      </c>
      <c r="BX66" s="80">
        <f t="shared" si="9"/>
        <v>0</v>
      </c>
      <c r="BY66" s="80">
        <f t="shared" si="9"/>
        <v>0</v>
      </c>
      <c r="BZ66" s="80">
        <f t="shared" si="9"/>
        <v>0</v>
      </c>
      <c r="CA66" s="80">
        <f t="shared" si="9"/>
        <v>0</v>
      </c>
      <c r="CB66" s="80">
        <f t="shared" si="9"/>
        <v>0</v>
      </c>
      <c r="CC66" s="80">
        <f t="shared" si="9"/>
        <v>0</v>
      </c>
      <c r="CD66" s="80">
        <f t="shared" si="9"/>
        <v>0</v>
      </c>
      <c r="CE66" s="80">
        <f t="shared" si="9"/>
        <v>0</v>
      </c>
      <c r="CF66" s="80">
        <f t="shared" si="9"/>
        <v>0</v>
      </c>
      <c r="CG66" s="80">
        <f t="shared" si="9"/>
        <v>0</v>
      </c>
      <c r="CH66" s="80">
        <f t="shared" si="9"/>
        <v>0</v>
      </c>
      <c r="CI66" s="80">
        <f t="shared" si="9"/>
        <v>0</v>
      </c>
      <c r="CJ66" s="80">
        <f t="shared" si="9"/>
        <v>0</v>
      </c>
      <c r="CK66" s="80">
        <f t="shared" si="9"/>
        <v>0</v>
      </c>
      <c r="CL66" s="80">
        <f t="shared" si="9"/>
        <v>0</v>
      </c>
      <c r="CM66" s="80">
        <f t="shared" si="9"/>
        <v>0</v>
      </c>
      <c r="CN66" s="80">
        <f t="shared" si="9"/>
        <v>0</v>
      </c>
      <c r="CO66" s="80">
        <f t="shared" si="9"/>
        <v>0</v>
      </c>
      <c r="CP66" s="80">
        <f t="shared" si="9"/>
        <v>0</v>
      </c>
      <c r="CQ66" s="80">
        <f t="shared" si="9"/>
        <v>0</v>
      </c>
      <c r="CR66" s="80">
        <f t="shared" si="9"/>
        <v>0</v>
      </c>
      <c r="CS66" s="80">
        <f t="shared" si="9"/>
        <v>0</v>
      </c>
      <c r="CT66" s="80">
        <f t="shared" si="9"/>
        <v>0</v>
      </c>
      <c r="CU66" s="80">
        <f t="shared" si="9"/>
        <v>0</v>
      </c>
      <c r="CV66" s="80">
        <f t="shared" si="9"/>
        <v>0</v>
      </c>
      <c r="CW66" s="80">
        <f t="shared" si="9"/>
        <v>0</v>
      </c>
      <c r="CX66" s="80">
        <f t="shared" si="9"/>
        <v>0</v>
      </c>
      <c r="CY66" s="80">
        <f t="shared" si="9"/>
        <v>0</v>
      </c>
      <c r="CZ66" s="80">
        <f t="shared" si="9"/>
        <v>0</v>
      </c>
      <c r="DA66" s="80">
        <f t="shared" si="9"/>
        <v>0</v>
      </c>
      <c r="DB66" s="80">
        <f t="shared" si="9"/>
        <v>0</v>
      </c>
      <c r="DC66" s="80">
        <f t="shared" si="9"/>
        <v>0</v>
      </c>
      <c r="DD66" s="80">
        <f t="shared" si="9"/>
        <v>0</v>
      </c>
      <c r="DE66" s="80">
        <f t="shared" si="9"/>
        <v>0</v>
      </c>
      <c r="DF66" s="80">
        <f t="shared" si="9"/>
        <v>0</v>
      </c>
      <c r="DG66" s="80">
        <f t="shared" ref="DG66" si="10">SUM(DG52:DG65)</f>
        <v>0</v>
      </c>
    </row>
    <row r="67" spans="1:111" ht="13.5" thickBot="1" x14ac:dyDescent="0.25">
      <c r="A67" s="79">
        <f>+A50+A66</f>
        <v>0</v>
      </c>
      <c r="B67" s="79">
        <f t="shared" ref="B67:AI67" si="11">+B50+B66</f>
        <v>0</v>
      </c>
      <c r="C67" s="79">
        <f t="shared" si="11"/>
        <v>12058.15</v>
      </c>
      <c r="D67" s="79">
        <f t="shared" si="11"/>
        <v>0</v>
      </c>
      <c r="E67" s="79">
        <f t="shared" si="11"/>
        <v>0</v>
      </c>
      <c r="F67" s="79">
        <f t="shared" si="11"/>
        <v>0</v>
      </c>
      <c r="G67" s="79">
        <f t="shared" si="11"/>
        <v>12000</v>
      </c>
      <c r="H67" s="79">
        <f t="shared" si="11"/>
        <v>0</v>
      </c>
      <c r="I67" s="79">
        <f t="shared" si="11"/>
        <v>0</v>
      </c>
      <c r="J67" s="79">
        <f t="shared" si="11"/>
        <v>0</v>
      </c>
      <c r="K67" s="79">
        <f t="shared" si="11"/>
        <v>40100</v>
      </c>
      <c r="L67" s="79">
        <f t="shared" si="11"/>
        <v>0</v>
      </c>
      <c r="M67" s="79">
        <f t="shared" si="11"/>
        <v>0</v>
      </c>
      <c r="N67" s="79">
        <f t="shared" si="11"/>
        <v>0</v>
      </c>
      <c r="O67" s="79">
        <f t="shared" si="11"/>
        <v>0</v>
      </c>
      <c r="P67" s="79">
        <f t="shared" si="11"/>
        <v>0</v>
      </c>
      <c r="Q67" s="79">
        <f t="shared" si="11"/>
        <v>0</v>
      </c>
      <c r="R67" s="79">
        <f t="shared" si="11"/>
        <v>0</v>
      </c>
      <c r="S67" s="79">
        <f t="shared" si="11"/>
        <v>0</v>
      </c>
      <c r="T67" s="79">
        <f t="shared" si="11"/>
        <v>0</v>
      </c>
      <c r="U67" s="79">
        <f t="shared" si="11"/>
        <v>0</v>
      </c>
      <c r="V67" s="79">
        <f t="shared" si="11"/>
        <v>0</v>
      </c>
      <c r="W67" s="79">
        <f t="shared" si="11"/>
        <v>0</v>
      </c>
      <c r="X67" s="79">
        <f t="shared" si="11"/>
        <v>0</v>
      </c>
      <c r="Y67" s="79">
        <f t="shared" si="11"/>
        <v>0</v>
      </c>
      <c r="Z67" s="79">
        <f t="shared" si="11"/>
        <v>0</v>
      </c>
      <c r="AA67" s="79">
        <f t="shared" si="11"/>
        <v>0</v>
      </c>
      <c r="AB67" s="79">
        <f t="shared" si="11"/>
        <v>0</v>
      </c>
      <c r="AC67" s="79">
        <f t="shared" si="11"/>
        <v>0</v>
      </c>
      <c r="AD67" s="79">
        <f t="shared" si="11"/>
        <v>0</v>
      </c>
      <c r="AE67" s="79">
        <f t="shared" si="11"/>
        <v>0</v>
      </c>
      <c r="AF67" s="79">
        <f t="shared" si="11"/>
        <v>0</v>
      </c>
      <c r="AG67" s="79">
        <f t="shared" si="11"/>
        <v>0</v>
      </c>
      <c r="AH67" s="79">
        <f t="shared" si="11"/>
        <v>0</v>
      </c>
      <c r="AI67" s="79">
        <f t="shared" si="11"/>
        <v>7000</v>
      </c>
      <c r="AJ67" s="79">
        <f t="shared" ref="AJ67:BR67" si="12">+AJ50+AJ66</f>
        <v>0</v>
      </c>
      <c r="AK67" s="79">
        <f t="shared" si="12"/>
        <v>0</v>
      </c>
      <c r="AL67" s="79">
        <f t="shared" si="12"/>
        <v>0</v>
      </c>
      <c r="AM67" s="79">
        <f t="shared" si="12"/>
        <v>0</v>
      </c>
      <c r="AN67" s="79">
        <f t="shared" si="12"/>
        <v>0</v>
      </c>
      <c r="AO67" s="79">
        <f t="shared" si="12"/>
        <v>0</v>
      </c>
      <c r="AP67" s="79">
        <f t="shared" si="12"/>
        <v>0</v>
      </c>
      <c r="AQ67" s="79">
        <f t="shared" si="12"/>
        <v>935.96</v>
      </c>
      <c r="AR67" s="79">
        <f t="shared" si="12"/>
        <v>0</v>
      </c>
      <c r="AS67" s="79">
        <f t="shared" si="12"/>
        <v>0</v>
      </c>
      <c r="AT67" s="79">
        <f t="shared" si="12"/>
        <v>0</v>
      </c>
      <c r="AU67" s="79">
        <f t="shared" si="12"/>
        <v>0</v>
      </c>
      <c r="AV67" s="79">
        <f t="shared" si="12"/>
        <v>0</v>
      </c>
      <c r="AW67" s="79">
        <f t="shared" si="12"/>
        <v>0</v>
      </c>
      <c r="AX67" s="79">
        <f t="shared" si="12"/>
        <v>0</v>
      </c>
      <c r="AY67" s="79">
        <f t="shared" si="12"/>
        <v>0</v>
      </c>
      <c r="AZ67" s="79">
        <f t="shared" si="12"/>
        <v>0</v>
      </c>
      <c r="BA67" s="79">
        <f t="shared" si="12"/>
        <v>0</v>
      </c>
      <c r="BB67" s="79">
        <f t="shared" si="12"/>
        <v>0</v>
      </c>
      <c r="BC67" s="79">
        <f t="shared" si="12"/>
        <v>0</v>
      </c>
      <c r="BD67" s="79">
        <f t="shared" si="12"/>
        <v>0</v>
      </c>
      <c r="BE67" s="79">
        <f t="shared" si="12"/>
        <v>0</v>
      </c>
      <c r="BF67" s="79">
        <f t="shared" si="12"/>
        <v>0</v>
      </c>
      <c r="BG67" s="79">
        <f t="shared" si="12"/>
        <v>0</v>
      </c>
      <c r="BH67" s="79">
        <f t="shared" si="12"/>
        <v>0</v>
      </c>
      <c r="BI67" s="79">
        <f t="shared" si="12"/>
        <v>7000</v>
      </c>
      <c r="BJ67" s="79">
        <f t="shared" si="12"/>
        <v>0</v>
      </c>
      <c r="BK67" s="79">
        <f t="shared" si="12"/>
        <v>0</v>
      </c>
      <c r="BL67" s="79">
        <f t="shared" si="12"/>
        <v>0</v>
      </c>
      <c r="BM67" s="79">
        <f t="shared" si="12"/>
        <v>0</v>
      </c>
      <c r="BN67" s="79">
        <f t="shared" si="12"/>
        <v>0</v>
      </c>
      <c r="BO67" s="79">
        <f t="shared" si="12"/>
        <v>0</v>
      </c>
      <c r="BP67" s="79">
        <f t="shared" si="12"/>
        <v>0</v>
      </c>
      <c r="BQ67" s="79">
        <f t="shared" si="12"/>
        <v>0</v>
      </c>
      <c r="BR67" s="79">
        <f t="shared" si="12"/>
        <v>0</v>
      </c>
      <c r="BS67" s="79">
        <f t="shared" ref="BS67:CX67" si="13">+BS50+BS66</f>
        <v>336403.23</v>
      </c>
      <c r="BT67" s="79">
        <f t="shared" si="13"/>
        <v>0</v>
      </c>
      <c r="BU67" s="79">
        <f t="shared" si="13"/>
        <v>0</v>
      </c>
      <c r="BV67" s="79">
        <f t="shared" si="13"/>
        <v>0</v>
      </c>
      <c r="BW67" s="79">
        <f>+BW50+BW66</f>
        <v>0</v>
      </c>
      <c r="BX67" s="79">
        <f t="shared" si="13"/>
        <v>0</v>
      </c>
      <c r="BY67" s="79">
        <f t="shared" si="13"/>
        <v>0</v>
      </c>
      <c r="BZ67" s="79">
        <f t="shared" si="13"/>
        <v>0</v>
      </c>
      <c r="CA67" s="79">
        <f t="shared" si="13"/>
        <v>0</v>
      </c>
      <c r="CB67" s="79">
        <f t="shared" si="13"/>
        <v>0</v>
      </c>
      <c r="CC67" s="79">
        <f t="shared" si="13"/>
        <v>0</v>
      </c>
      <c r="CD67" s="79">
        <f t="shared" si="13"/>
        <v>0</v>
      </c>
      <c r="CE67" s="79">
        <f t="shared" si="13"/>
        <v>0</v>
      </c>
      <c r="CF67" s="79">
        <f t="shared" si="13"/>
        <v>0</v>
      </c>
      <c r="CG67" s="79">
        <f t="shared" si="13"/>
        <v>0</v>
      </c>
      <c r="CH67" s="79">
        <f t="shared" si="13"/>
        <v>0</v>
      </c>
      <c r="CI67" s="79">
        <f t="shared" si="13"/>
        <v>0</v>
      </c>
      <c r="CJ67" s="79">
        <f t="shared" si="13"/>
        <v>0</v>
      </c>
      <c r="CK67" s="79">
        <f t="shared" si="13"/>
        <v>0</v>
      </c>
      <c r="CL67" s="79">
        <f t="shared" si="13"/>
        <v>0</v>
      </c>
      <c r="CM67" s="79">
        <f t="shared" si="13"/>
        <v>0</v>
      </c>
      <c r="CN67" s="79">
        <f t="shared" si="13"/>
        <v>0</v>
      </c>
      <c r="CO67" s="79">
        <f t="shared" si="13"/>
        <v>0</v>
      </c>
      <c r="CP67" s="79">
        <f t="shared" si="13"/>
        <v>0</v>
      </c>
      <c r="CQ67" s="79">
        <f t="shared" si="13"/>
        <v>0</v>
      </c>
      <c r="CR67" s="79">
        <f t="shared" si="13"/>
        <v>0</v>
      </c>
      <c r="CS67" s="79">
        <f t="shared" si="13"/>
        <v>0</v>
      </c>
      <c r="CT67" s="79">
        <f t="shared" si="13"/>
        <v>0</v>
      </c>
      <c r="CU67" s="79">
        <f t="shared" si="13"/>
        <v>0</v>
      </c>
      <c r="CV67" s="79">
        <f t="shared" si="13"/>
        <v>0</v>
      </c>
      <c r="CW67" s="79">
        <f t="shared" si="13"/>
        <v>0</v>
      </c>
      <c r="CX67" s="79">
        <f t="shared" si="13"/>
        <v>0</v>
      </c>
      <c r="CY67" s="79">
        <f t="shared" ref="CY67:DG67" si="14">+CY50+CY66</f>
        <v>0</v>
      </c>
      <c r="CZ67" s="79">
        <f t="shared" si="14"/>
        <v>60193.919999999998</v>
      </c>
      <c r="DA67" s="79">
        <f t="shared" si="14"/>
        <v>0</v>
      </c>
      <c r="DB67" s="79">
        <f t="shared" si="14"/>
        <v>0</v>
      </c>
      <c r="DC67" s="79">
        <f t="shared" si="14"/>
        <v>0</v>
      </c>
      <c r="DD67" s="79">
        <f t="shared" si="14"/>
        <v>0</v>
      </c>
      <c r="DE67" s="79">
        <f t="shared" si="14"/>
        <v>0</v>
      </c>
      <c r="DF67" s="79">
        <f t="shared" si="14"/>
        <v>0</v>
      </c>
      <c r="DG67" s="79">
        <f t="shared" si="14"/>
        <v>475691.25999999995</v>
      </c>
    </row>
    <row r="68" spans="1:111" ht="13.5" thickTop="1" x14ac:dyDescent="0.2"/>
    <row r="69" spans="1:111" x14ac:dyDescent="0.2">
      <c r="DG69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67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5" zoomScaleNormal="100" workbookViewId="0">
      <selection activeCell="I8" sqref="I8"/>
    </sheetView>
  </sheetViews>
  <sheetFormatPr baseColWidth="10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50" t="s">
        <v>492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</row>
    <row r="5" spans="1:13" ht="18.75" x14ac:dyDescent="0.3">
      <c r="A5" s="351" t="s">
        <v>602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351"/>
    </row>
    <row r="6" spans="1:13" ht="15.75" x14ac:dyDescent="0.25">
      <c r="A6" s="346" t="s">
        <v>609</v>
      </c>
      <c r="B6" s="346"/>
      <c r="C6" s="345"/>
      <c r="D6" s="345"/>
      <c r="E6" s="345"/>
      <c r="F6" s="345"/>
      <c r="G6" s="345"/>
      <c r="H6" s="345"/>
      <c r="I6" s="345"/>
      <c r="J6" s="345"/>
      <c r="K6" s="345"/>
      <c r="L6" s="345"/>
      <c r="M6" s="345"/>
    </row>
    <row r="7" spans="1:13" ht="18" x14ac:dyDescent="0.25">
      <c r="A7" s="352"/>
      <c r="B7" s="353"/>
      <c r="C7" s="353"/>
      <c r="D7" s="353"/>
      <c r="E7" s="353"/>
      <c r="F7" s="353"/>
      <c r="G7" s="353"/>
      <c r="H7" s="353"/>
      <c r="I7" s="353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43" t="s">
        <v>549</v>
      </c>
      <c r="K9" s="78">
        <f>'CONSOLIDADO FR'!J225</f>
        <v>0</v>
      </c>
    </row>
    <row r="10" spans="1:13" ht="14.25" x14ac:dyDescent="0.2">
      <c r="B10" s="243"/>
      <c r="C10" s="243"/>
      <c r="D10" s="243"/>
      <c r="E10" s="243"/>
      <c r="F10" s="243"/>
      <c r="G10" s="243"/>
      <c r="H10" s="243"/>
      <c r="I10" s="243"/>
      <c r="J10" s="243" t="s">
        <v>550</v>
      </c>
      <c r="K10" s="281">
        <f>'CONSOLIDADO FR'!D9</f>
        <v>7</v>
      </c>
    </row>
    <row r="11" spans="1:13" ht="14.25" x14ac:dyDescent="0.2">
      <c r="B11" s="243"/>
      <c r="C11" s="243"/>
      <c r="D11" s="243"/>
      <c r="E11" s="243"/>
      <c r="F11" s="243"/>
      <c r="G11" s="243"/>
      <c r="H11" s="243"/>
      <c r="I11" s="243"/>
      <c r="J11" s="243"/>
      <c r="K11" s="243"/>
    </row>
    <row r="12" spans="1:13" ht="15" x14ac:dyDescent="0.25">
      <c r="B12" s="243"/>
      <c r="C12" s="243" t="s">
        <v>491</v>
      </c>
      <c r="D12" s="243"/>
      <c r="E12" s="243" t="s">
        <v>490</v>
      </c>
      <c r="F12" s="354" t="str">
        <f>'CONSOLIDADO FR'!F7</f>
        <v>Hospital Municipal Fantino</v>
      </c>
      <c r="G12" s="354"/>
      <c r="H12" s="354"/>
      <c r="I12" s="354"/>
      <c r="J12" s="246"/>
      <c r="K12" s="246"/>
    </row>
    <row r="13" spans="1:13" ht="14.25" x14ac:dyDescent="0.2">
      <c r="B13" s="243"/>
      <c r="C13" s="243"/>
      <c r="D13" s="243"/>
      <c r="E13" s="243"/>
      <c r="F13" s="243"/>
      <c r="G13" s="243"/>
      <c r="H13" s="243"/>
      <c r="I13" s="243"/>
      <c r="J13" s="243"/>
      <c r="K13" s="243"/>
    </row>
    <row r="14" spans="1:13" ht="14.25" x14ac:dyDescent="0.2">
      <c r="B14" s="243"/>
      <c r="C14" s="243" t="s">
        <v>489</v>
      </c>
      <c r="D14" s="243"/>
      <c r="E14" s="243"/>
      <c r="F14" s="243"/>
      <c r="G14" s="243"/>
      <c r="H14" s="243"/>
      <c r="I14" s="244">
        <v>1654002.94</v>
      </c>
      <c r="J14" s="243"/>
      <c r="K14" s="243"/>
    </row>
    <row r="15" spans="1:13" ht="14.25" x14ac:dyDescent="0.2">
      <c r="B15" s="243"/>
      <c r="C15" s="243"/>
      <c r="D15" s="243"/>
      <c r="E15" s="243"/>
      <c r="F15" s="243"/>
      <c r="G15" s="243"/>
      <c r="H15" s="243"/>
      <c r="I15" s="243"/>
      <c r="J15" s="243"/>
      <c r="K15" s="243"/>
    </row>
    <row r="16" spans="1:13" ht="14.25" x14ac:dyDescent="0.2">
      <c r="B16" s="243"/>
      <c r="C16" s="243" t="s">
        <v>488</v>
      </c>
      <c r="D16" s="243"/>
      <c r="E16" s="243"/>
      <c r="F16" s="243"/>
      <c r="G16" s="243"/>
      <c r="H16" s="243"/>
      <c r="I16" s="244">
        <v>1009.07</v>
      </c>
      <c r="J16" s="243"/>
      <c r="K16" s="243"/>
    </row>
    <row r="17" spans="2:11" ht="14.25" x14ac:dyDescent="0.2">
      <c r="B17" s="243"/>
      <c r="C17" s="243"/>
      <c r="D17" s="243"/>
      <c r="E17" s="243"/>
      <c r="F17" s="243"/>
      <c r="G17" s="243"/>
      <c r="H17" s="243"/>
      <c r="I17" s="243"/>
      <c r="J17" s="243"/>
      <c r="K17" s="243"/>
    </row>
    <row r="18" spans="2:11" ht="15" x14ac:dyDescent="0.25">
      <c r="B18" s="243"/>
      <c r="C18" s="246" t="s">
        <v>487</v>
      </c>
      <c r="D18" s="246"/>
      <c r="E18" s="243"/>
      <c r="F18" s="243"/>
      <c r="G18" s="243"/>
      <c r="H18" s="243" t="s">
        <v>485</v>
      </c>
      <c r="I18" s="245">
        <f>+I14-I16</f>
        <v>1652993.8699999999</v>
      </c>
      <c r="J18" s="243"/>
      <c r="K18" s="243"/>
    </row>
    <row r="19" spans="2:11" ht="14.25" x14ac:dyDescent="0.2">
      <c r="B19" s="243"/>
      <c r="C19" s="243"/>
      <c r="D19" s="243"/>
      <c r="E19" s="243"/>
      <c r="F19" s="243"/>
      <c r="G19" s="243"/>
      <c r="H19" s="243"/>
      <c r="I19" s="243"/>
      <c r="J19" s="243"/>
      <c r="K19" s="243"/>
    </row>
    <row r="20" spans="2:11" ht="14.25" x14ac:dyDescent="0.2">
      <c r="B20" s="243"/>
      <c r="C20" s="243" t="s">
        <v>486</v>
      </c>
      <c r="D20" s="243"/>
      <c r="E20" s="243"/>
      <c r="F20" s="243"/>
      <c r="G20" s="243"/>
      <c r="H20" s="243" t="s">
        <v>485</v>
      </c>
      <c r="I20" s="244">
        <v>611.02</v>
      </c>
      <c r="J20" s="243"/>
      <c r="K20" s="243"/>
    </row>
    <row r="21" spans="2:11" ht="14.25" x14ac:dyDescent="0.2">
      <c r="B21" s="243"/>
      <c r="C21" s="243"/>
      <c r="D21" s="243"/>
      <c r="E21" s="243"/>
      <c r="F21" s="243"/>
      <c r="G21" s="243"/>
      <c r="H21" s="243"/>
      <c r="I21" s="243"/>
      <c r="J21" s="243"/>
      <c r="K21" s="243"/>
    </row>
    <row r="22" spans="2:11" ht="15" x14ac:dyDescent="0.25">
      <c r="B22" s="243"/>
      <c r="C22" s="246"/>
      <c r="D22" s="246"/>
      <c r="E22" s="246"/>
      <c r="F22" s="246"/>
      <c r="G22" s="246"/>
      <c r="H22" s="246"/>
      <c r="I22" s="245"/>
      <c r="J22" s="243"/>
      <c r="K22" s="243"/>
    </row>
    <row r="23" spans="2:11" ht="14.25" x14ac:dyDescent="0.2">
      <c r="B23" s="243"/>
      <c r="C23" s="243"/>
      <c r="D23" s="243"/>
      <c r="E23" s="243"/>
      <c r="F23" s="243"/>
      <c r="G23" s="243"/>
      <c r="H23" s="243"/>
      <c r="I23" s="243"/>
      <c r="J23" s="243"/>
      <c r="K23" s="243"/>
    </row>
    <row r="24" spans="2:11" ht="14.25" x14ac:dyDescent="0.2">
      <c r="B24" s="243"/>
      <c r="C24" s="243"/>
      <c r="D24" s="243"/>
      <c r="E24" s="243"/>
      <c r="F24" s="243"/>
      <c r="G24" s="243"/>
      <c r="H24" s="243"/>
      <c r="I24" s="244"/>
      <c r="J24" s="243"/>
      <c r="K24" s="243"/>
    </row>
    <row r="25" spans="2:11" ht="14.25" x14ac:dyDescent="0.2">
      <c r="B25" s="243"/>
      <c r="C25" s="243"/>
      <c r="D25" s="243"/>
      <c r="E25" s="243"/>
      <c r="F25" s="243"/>
      <c r="G25" s="243"/>
      <c r="H25" s="243"/>
      <c r="I25" s="243"/>
      <c r="J25" s="243"/>
      <c r="K25" s="243"/>
    </row>
    <row r="26" spans="2:11" ht="14.25" x14ac:dyDescent="0.2">
      <c r="B26" s="243"/>
      <c r="C26" s="243"/>
      <c r="D26" s="243"/>
      <c r="E26" s="243"/>
      <c r="F26" s="243"/>
      <c r="G26" s="243"/>
      <c r="H26" s="243"/>
      <c r="I26" s="243"/>
      <c r="J26" s="243"/>
      <c r="K26" s="243"/>
    </row>
    <row r="27" spans="2:11" ht="14.25" x14ac:dyDescent="0.2">
      <c r="B27" s="243"/>
      <c r="C27" s="243"/>
      <c r="D27" s="243"/>
      <c r="E27" s="243"/>
      <c r="F27" s="243"/>
      <c r="G27" s="243"/>
      <c r="H27" s="243"/>
      <c r="I27" s="243"/>
      <c r="J27" s="243"/>
      <c r="K27" s="243"/>
    </row>
    <row r="28" spans="2:11" ht="14.25" x14ac:dyDescent="0.2">
      <c r="B28" s="243"/>
      <c r="C28" s="243"/>
      <c r="D28" s="243"/>
      <c r="E28" s="243"/>
      <c r="F28" s="243"/>
      <c r="G28" s="243"/>
      <c r="H28" s="243"/>
      <c r="I28" s="243"/>
      <c r="J28" s="243"/>
      <c r="K28" s="243"/>
    </row>
    <row r="29" spans="2:11" ht="14.25" x14ac:dyDescent="0.2">
      <c r="B29" s="243"/>
      <c r="C29" s="243"/>
      <c r="D29" s="243"/>
      <c r="E29" s="243"/>
      <c r="F29" s="243"/>
      <c r="G29" s="243"/>
      <c r="H29" s="243"/>
      <c r="I29" s="243"/>
      <c r="J29" s="243"/>
      <c r="K29" s="243"/>
    </row>
    <row r="30" spans="2:11" ht="14.25" x14ac:dyDescent="0.2">
      <c r="B30" s="243"/>
      <c r="C30" s="243"/>
      <c r="D30" s="243"/>
      <c r="E30" s="243"/>
      <c r="F30" s="243" t="s">
        <v>607</v>
      </c>
      <c r="G30" s="243"/>
      <c r="H30" s="243"/>
      <c r="I30" s="243"/>
      <c r="J30" s="243"/>
      <c r="K30" s="243"/>
    </row>
    <row r="31" spans="2:11" ht="14.25" x14ac:dyDescent="0.2">
      <c r="B31" s="243"/>
      <c r="C31" s="243"/>
      <c r="D31" s="243"/>
      <c r="E31" s="243"/>
      <c r="F31" s="243" t="s">
        <v>484</v>
      </c>
      <c r="G31" s="243"/>
      <c r="H31" s="243"/>
      <c r="I31" s="243"/>
      <c r="J31" s="243"/>
      <c r="K31" s="243"/>
    </row>
    <row r="32" spans="2:11" ht="14.25" x14ac:dyDescent="0.2">
      <c r="B32" s="243"/>
      <c r="C32" s="243"/>
      <c r="D32" s="243"/>
      <c r="E32" s="243"/>
      <c r="F32" s="243"/>
      <c r="G32" s="243"/>
      <c r="H32" s="243"/>
      <c r="I32" s="243"/>
      <c r="J32" s="243"/>
      <c r="K32" s="243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10" zoomScaleNormal="100" workbookViewId="0">
      <selection activeCell="G18" sqref="G18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355" t="s">
        <v>492</v>
      </c>
      <c r="B1" s="355"/>
      <c r="C1" s="355"/>
      <c r="D1" s="355"/>
      <c r="E1" s="355"/>
      <c r="F1" s="355"/>
      <c r="G1" s="355"/>
      <c r="H1" s="355"/>
    </row>
    <row r="2" spans="1:8" ht="20.25" x14ac:dyDescent="0.3">
      <c r="A2" s="356" t="s">
        <v>603</v>
      </c>
      <c r="B2" s="356"/>
      <c r="C2" s="356"/>
      <c r="D2" s="356"/>
      <c r="E2" s="356"/>
      <c r="F2" s="356"/>
      <c r="G2" s="356"/>
      <c r="H2" s="356"/>
    </row>
    <row r="3" spans="1:8" ht="20.25" x14ac:dyDescent="0.3">
      <c r="A3" s="273"/>
      <c r="B3" s="273"/>
      <c r="C3" s="273"/>
      <c r="D3" s="273"/>
      <c r="E3" s="273"/>
      <c r="F3" s="273"/>
      <c r="G3" s="273"/>
      <c r="H3" s="273"/>
    </row>
    <row r="4" spans="1:8" ht="18.75" x14ac:dyDescent="0.3">
      <c r="A4" s="357" t="s">
        <v>532</v>
      </c>
      <c r="B4" s="358"/>
      <c r="C4" s="358"/>
      <c r="D4" s="358"/>
      <c r="E4" s="358"/>
      <c r="F4" s="358"/>
      <c r="G4" s="358"/>
      <c r="H4" s="358"/>
    </row>
    <row r="5" spans="1:8" x14ac:dyDescent="0.2">
      <c r="A5" s="211"/>
      <c r="B5" s="211"/>
      <c r="C5" s="211"/>
      <c r="D5" s="211"/>
      <c r="E5" s="211"/>
      <c r="F5" s="211"/>
      <c r="G5" s="211"/>
      <c r="H5" s="211"/>
    </row>
    <row r="6" spans="1:8" ht="18.75" x14ac:dyDescent="0.3">
      <c r="A6" s="249" t="s">
        <v>169</v>
      </c>
      <c r="B6" s="249"/>
      <c r="C6" s="364" t="str">
        <f>'CONSOLIDADO FR'!F7</f>
        <v>Hospital Municipal Fantino</v>
      </c>
      <c r="D6" s="364"/>
      <c r="E6" s="364"/>
      <c r="F6" s="364"/>
      <c r="G6" s="364"/>
      <c r="H6" s="364"/>
    </row>
    <row r="7" spans="1:8" ht="18.75" x14ac:dyDescent="0.3">
      <c r="A7" s="359" t="s">
        <v>531</v>
      </c>
      <c r="B7" s="359"/>
      <c r="C7" s="359"/>
      <c r="D7" s="268" t="s">
        <v>530</v>
      </c>
      <c r="E7" s="360" t="s">
        <v>529</v>
      </c>
      <c r="F7" s="360"/>
      <c r="G7" s="272"/>
      <c r="H7" s="270"/>
    </row>
    <row r="8" spans="1:8" ht="18.75" x14ac:dyDescent="0.3">
      <c r="A8" s="252" t="s">
        <v>528</v>
      </c>
      <c r="B8" s="361">
        <f>'CONSOLIDADO FR'!D9</f>
        <v>7</v>
      </c>
      <c r="C8" s="361"/>
      <c r="D8" s="249"/>
      <c r="E8" s="362" t="s">
        <v>527</v>
      </c>
      <c r="F8" s="362"/>
      <c r="G8" s="361">
        <v>2025</v>
      </c>
      <c r="H8" s="363"/>
    </row>
    <row r="9" spans="1:8" ht="18.75" x14ac:dyDescent="0.3">
      <c r="A9" s="249" t="s">
        <v>8</v>
      </c>
      <c r="B9" s="249"/>
      <c r="C9" s="365">
        <f>'CONSOLIDADO FR'!F10</f>
        <v>474930.32</v>
      </c>
      <c r="D9" s="365"/>
      <c r="E9" s="249" t="s">
        <v>526</v>
      </c>
      <c r="F9" s="249"/>
      <c r="G9" s="366">
        <v>474991.43</v>
      </c>
      <c r="H9" s="366"/>
    </row>
    <row r="10" spans="1:8" ht="18.75" x14ac:dyDescent="0.3">
      <c r="A10" s="249" t="s">
        <v>525</v>
      </c>
      <c r="B10" s="249"/>
      <c r="C10" s="367" t="s">
        <v>521</v>
      </c>
      <c r="D10" s="363"/>
      <c r="E10" s="249" t="s">
        <v>524</v>
      </c>
      <c r="F10" s="249"/>
      <c r="G10" s="249"/>
      <c r="H10" s="271" t="s">
        <v>521</v>
      </c>
    </row>
    <row r="11" spans="1:8" ht="18.75" x14ac:dyDescent="0.3">
      <c r="A11" s="249" t="s">
        <v>523</v>
      </c>
      <c r="B11" s="249"/>
      <c r="C11" s="270"/>
      <c r="D11" s="269" t="s">
        <v>521</v>
      </c>
      <c r="E11" s="249" t="s">
        <v>522</v>
      </c>
      <c r="F11" s="249"/>
      <c r="G11" s="249"/>
      <c r="H11" s="268" t="s">
        <v>521</v>
      </c>
    </row>
    <row r="12" spans="1:8" ht="18.75" x14ac:dyDescent="0.3">
      <c r="A12" s="249" t="s">
        <v>520</v>
      </c>
      <c r="B12" s="249"/>
      <c r="C12" s="249"/>
      <c r="D12" s="267">
        <f>'CONSOLIDADO FR'!I13</f>
        <v>474755.29999999993</v>
      </c>
      <c r="E12" s="359" t="s">
        <v>519</v>
      </c>
      <c r="F12" s="359"/>
      <c r="G12" s="359"/>
      <c r="H12" s="266">
        <f>COUNT('CUENTA T FR'!DH2:DH50)</f>
        <v>27</v>
      </c>
    </row>
    <row r="13" spans="1:8" ht="18.75" x14ac:dyDescent="0.3">
      <c r="A13" s="249" t="s">
        <v>518</v>
      </c>
      <c r="B13" s="249"/>
      <c r="C13" s="368">
        <v>40390339444</v>
      </c>
      <c r="D13" s="368"/>
      <c r="E13" s="249" t="s">
        <v>517</v>
      </c>
      <c r="F13" s="249"/>
      <c r="G13" s="265"/>
      <c r="H13" s="231"/>
    </row>
    <row r="14" spans="1:8" ht="18.75" x14ac:dyDescent="0.3">
      <c r="A14" s="369" t="s">
        <v>516</v>
      </c>
      <c r="B14" s="369"/>
      <c r="C14" s="369"/>
      <c r="D14" s="264">
        <f>'CUENTA T FR'!DL50</f>
        <v>0</v>
      </c>
      <c r="E14" s="369" t="s">
        <v>515</v>
      </c>
      <c r="F14" s="369"/>
      <c r="G14" s="369"/>
      <c r="H14" s="263">
        <f>'CUENTA T FR'!DK50</f>
        <v>0</v>
      </c>
    </row>
    <row r="15" spans="1:8" ht="18.75" x14ac:dyDescent="0.3">
      <c r="A15" s="369" t="s">
        <v>514</v>
      </c>
      <c r="B15" s="369"/>
      <c r="C15" s="369"/>
      <c r="D15" s="266">
        <f>COUNT('CUENTA T FR'!DM2:DM49)</f>
        <v>1</v>
      </c>
      <c r="E15" s="369" t="s">
        <v>513</v>
      </c>
      <c r="F15" s="369"/>
      <c r="G15" s="369"/>
      <c r="H15" s="261">
        <f>+D14+H14</f>
        <v>0</v>
      </c>
    </row>
    <row r="16" spans="1:8" ht="18.75" x14ac:dyDescent="0.3">
      <c r="A16" s="369" t="s">
        <v>512</v>
      </c>
      <c r="B16" s="369"/>
      <c r="C16" s="369"/>
      <c r="D16" s="262">
        <f>COUNT('CUENTA T FR'!DN2:DN49)</f>
        <v>2</v>
      </c>
      <c r="E16" s="369" t="s">
        <v>511</v>
      </c>
      <c r="F16" s="369"/>
      <c r="G16" s="369"/>
      <c r="H16" s="261">
        <f>'CUENTA T FR'!DN50</f>
        <v>14000</v>
      </c>
    </row>
    <row r="17" spans="1:12" ht="18.75" x14ac:dyDescent="0.3">
      <c r="A17" s="369" t="s">
        <v>510</v>
      </c>
      <c r="B17" s="369"/>
      <c r="C17" s="369"/>
      <c r="D17" s="262"/>
      <c r="E17" s="369" t="s">
        <v>509</v>
      </c>
      <c r="F17" s="369"/>
      <c r="G17" s="369"/>
      <c r="H17" s="261"/>
      <c r="I17" s="260"/>
    </row>
    <row r="18" spans="1:12" ht="18.75" x14ac:dyDescent="0.3">
      <c r="A18" s="280" t="s">
        <v>542</v>
      </c>
      <c r="B18" s="256"/>
      <c r="C18" s="256"/>
      <c r="D18" s="262"/>
      <c r="E18" s="280" t="s">
        <v>543</v>
      </c>
      <c r="F18" s="256"/>
      <c r="G18" s="256"/>
      <c r="H18" s="261"/>
      <c r="I18" s="260"/>
    </row>
    <row r="19" spans="1:12" ht="18.75" x14ac:dyDescent="0.3">
      <c r="A19" s="369" t="s">
        <v>508</v>
      </c>
      <c r="B19" s="369"/>
      <c r="C19" s="369"/>
      <c r="D19" s="259">
        <v>1646950.8599999999</v>
      </c>
      <c r="E19" s="369" t="s">
        <v>507</v>
      </c>
      <c r="F19" s="369"/>
      <c r="G19" s="369"/>
      <c r="H19" s="259">
        <v>1890636.9099999997</v>
      </c>
      <c r="L19" s="3" t="s">
        <v>500</v>
      </c>
    </row>
    <row r="20" spans="1:12" ht="18.75" x14ac:dyDescent="0.3">
      <c r="A20" s="370" t="s">
        <v>506</v>
      </c>
      <c r="B20" s="370"/>
      <c r="C20" s="370"/>
      <c r="D20" s="259">
        <f>+D19-H19</f>
        <v>-243686.04999999981</v>
      </c>
      <c r="E20" s="369" t="s">
        <v>505</v>
      </c>
      <c r="F20" s="369"/>
      <c r="G20" s="369"/>
      <c r="H20" s="258">
        <f>+D20/H19</f>
        <v>-0.12889098309204164</v>
      </c>
    </row>
    <row r="21" spans="1:12" ht="16.5" x14ac:dyDescent="0.25">
      <c r="A21" s="369" t="s">
        <v>504</v>
      </c>
      <c r="B21" s="369"/>
      <c r="C21" s="369"/>
      <c r="D21" s="369"/>
      <c r="E21" s="369"/>
      <c r="F21" s="257">
        <v>0</v>
      </c>
      <c r="G21" s="256" t="s">
        <v>503</v>
      </c>
      <c r="H21" s="257"/>
    </row>
    <row r="22" spans="1:12" ht="16.5" x14ac:dyDescent="0.25">
      <c r="A22" s="369" t="s">
        <v>502</v>
      </c>
      <c r="B22" s="369"/>
      <c r="C22" s="369"/>
      <c r="D22" s="255"/>
      <c r="E22" s="369" t="s">
        <v>501</v>
      </c>
      <c r="F22" s="369"/>
      <c r="G22" s="369"/>
      <c r="H22" s="255"/>
      <c r="K22" s="3" t="s">
        <v>500</v>
      </c>
    </row>
    <row r="23" spans="1:12" ht="18.75" x14ac:dyDescent="0.3">
      <c r="A23" s="369" t="s">
        <v>499</v>
      </c>
      <c r="B23" s="369"/>
      <c r="C23" s="369"/>
      <c r="D23" s="254">
        <f>NETWORKDAYS(D22,C24)-1</f>
        <v>-1</v>
      </c>
      <c r="E23" s="369" t="s">
        <v>498</v>
      </c>
      <c r="F23" s="369"/>
      <c r="G23" s="369"/>
      <c r="H23" s="253">
        <f>DATEDIF(H22,D22,"d")</f>
        <v>0</v>
      </c>
    </row>
    <row r="24" spans="1:12" ht="18.75" x14ac:dyDescent="0.3">
      <c r="A24" s="249" t="s">
        <v>497</v>
      </c>
      <c r="B24" s="249"/>
      <c r="C24" s="373">
        <f>'CONSOLIDADO FR'!F225</f>
        <v>0</v>
      </c>
      <c r="D24" s="373"/>
      <c r="E24" s="249" t="s">
        <v>496</v>
      </c>
      <c r="F24" s="252"/>
      <c r="G24" s="252"/>
      <c r="H24" s="251">
        <f>'CONSOLIDADO FR'!J225</f>
        <v>0</v>
      </c>
    </row>
    <row r="25" spans="1:12" ht="18.75" x14ac:dyDescent="0.3">
      <c r="A25" s="211"/>
      <c r="B25" s="249"/>
      <c r="C25" s="374"/>
      <c r="D25" s="374"/>
      <c r="E25" s="249" t="s">
        <v>495</v>
      </c>
      <c r="F25" s="249"/>
      <c r="G25" s="375" t="str">
        <f>'CONSOLIDADO FR'!A219</f>
        <v>Lic. Claribel Alt. Cruz Corcino</v>
      </c>
      <c r="H25" s="375"/>
    </row>
    <row r="26" spans="1:12" ht="18.75" x14ac:dyDescent="0.3">
      <c r="A26" s="249"/>
      <c r="B26" s="249"/>
      <c r="C26" s="250"/>
      <c r="D26" s="250"/>
      <c r="E26" s="249"/>
      <c r="F26" s="249"/>
      <c r="G26" s="219"/>
      <c r="H26" s="219"/>
    </row>
    <row r="27" spans="1:12" ht="15.75" x14ac:dyDescent="0.25">
      <c r="A27" s="376" t="s">
        <v>494</v>
      </c>
      <c r="B27" s="376"/>
      <c r="C27" s="376"/>
      <c r="D27" s="376"/>
      <c r="E27" s="376"/>
      <c r="F27" s="376"/>
      <c r="G27" s="376"/>
      <c r="H27" s="376"/>
    </row>
    <row r="28" spans="1:12" ht="15.75" x14ac:dyDescent="0.25">
      <c r="A28" s="248"/>
      <c r="B28" s="248"/>
      <c r="C28" s="248"/>
      <c r="D28" s="248"/>
      <c r="E28" s="248"/>
      <c r="F28" s="248"/>
      <c r="G28" s="248"/>
      <c r="H28" s="248"/>
    </row>
    <row r="29" spans="1:12" ht="15.75" x14ac:dyDescent="0.25">
      <c r="A29" s="371"/>
      <c r="B29" s="371"/>
      <c r="C29" s="371"/>
      <c r="D29" s="371"/>
      <c r="E29" s="371"/>
      <c r="F29" s="371"/>
      <c r="G29" s="371"/>
      <c r="H29" s="371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371"/>
      <c r="B34" s="371"/>
      <c r="C34" s="371"/>
      <c r="D34" s="371"/>
      <c r="E34" s="371"/>
      <c r="F34" s="371"/>
      <c r="G34" s="371"/>
      <c r="H34" s="371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47"/>
      <c r="B36" s="247"/>
      <c r="C36" s="247"/>
      <c r="D36" s="247"/>
      <c r="E36" s="247"/>
      <c r="F36" s="247"/>
      <c r="G36" s="247"/>
      <c r="H36" s="247"/>
    </row>
    <row r="37" spans="1:8" ht="18.75" x14ac:dyDescent="0.3">
      <c r="A37" s="372" t="s">
        <v>493</v>
      </c>
      <c r="B37" s="372"/>
      <c r="C37" s="372"/>
      <c r="D37" s="372"/>
      <c r="E37" s="372"/>
      <c r="F37" s="372"/>
      <c r="G37" s="372"/>
      <c r="H37" s="372"/>
    </row>
    <row r="38" spans="1:8" ht="15.75" x14ac:dyDescent="0.25">
      <c r="A38" s="370"/>
      <c r="B38" s="370"/>
      <c r="C38" s="370"/>
      <c r="D38" s="370"/>
      <c r="E38" s="370"/>
      <c r="F38" s="370"/>
      <c r="G38" s="370"/>
      <c r="H38" s="370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25" workbookViewId="0">
      <selection activeCell="H36" sqref="H36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6.570312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377" t="s">
        <v>439</v>
      </c>
      <c r="B1" s="377"/>
      <c r="C1" s="377"/>
      <c r="D1" s="377"/>
      <c r="E1" s="377"/>
      <c r="F1" s="377"/>
      <c r="G1" s="377"/>
      <c r="H1" s="377"/>
      <c r="I1" s="377"/>
      <c r="J1" s="377"/>
    </row>
    <row r="2" spans="1:11" ht="15.75" x14ac:dyDescent="0.25">
      <c r="A2" s="378" t="str">
        <f>'CONSOLIDADO FR'!F7</f>
        <v>Hospital Municipal Fantino</v>
      </c>
      <c r="B2" s="378"/>
      <c r="C2" s="378"/>
      <c r="D2" s="378"/>
      <c r="E2" s="378"/>
      <c r="F2" s="378"/>
      <c r="G2" s="378"/>
      <c r="H2" s="378"/>
      <c r="I2" s="378"/>
      <c r="J2" s="378"/>
    </row>
    <row r="3" spans="1:11" ht="15.75" x14ac:dyDescent="0.25">
      <c r="A3" s="378" t="s">
        <v>483</v>
      </c>
      <c r="B3" s="378"/>
      <c r="C3" s="378"/>
      <c r="D3" s="378"/>
      <c r="E3" s="378"/>
      <c r="F3" s="378"/>
      <c r="G3" s="378"/>
      <c r="H3" s="378"/>
      <c r="I3" s="378"/>
      <c r="J3" s="378"/>
    </row>
    <row r="4" spans="1:11" ht="15.75" x14ac:dyDescent="0.25">
      <c r="A4" s="4"/>
      <c r="B4" s="232"/>
      <c r="C4" s="4"/>
      <c r="D4" s="4"/>
      <c r="E4" s="239"/>
      <c r="F4" s="239"/>
      <c r="G4" s="239"/>
      <c r="H4" s="282" t="s">
        <v>551</v>
      </c>
      <c r="I4" s="4">
        <v>7</v>
      </c>
      <c r="J4" s="4"/>
    </row>
    <row r="5" spans="1:11" ht="31.5" x14ac:dyDescent="0.25">
      <c r="A5" s="235" t="s">
        <v>482</v>
      </c>
      <c r="B5" s="235" t="s">
        <v>481</v>
      </c>
      <c r="C5" s="235" t="s">
        <v>480</v>
      </c>
      <c r="D5" s="238" t="s">
        <v>479</v>
      </c>
      <c r="E5" s="236" t="s">
        <v>478</v>
      </c>
      <c r="F5" s="237" t="s">
        <v>477</v>
      </c>
      <c r="G5" s="236" t="s">
        <v>476</v>
      </c>
      <c r="H5" s="235" t="s">
        <v>475</v>
      </c>
      <c r="I5" s="234" t="s">
        <v>474</v>
      </c>
      <c r="J5" s="233" t="s">
        <v>473</v>
      </c>
    </row>
    <row r="6" spans="1:11" ht="15.75" x14ac:dyDescent="0.25">
      <c r="A6" s="295" t="s">
        <v>629</v>
      </c>
      <c r="B6" s="287" t="s">
        <v>656</v>
      </c>
      <c r="C6" s="301">
        <v>40390339444</v>
      </c>
      <c r="D6" s="288">
        <v>45883</v>
      </c>
      <c r="E6" s="289">
        <v>208337.5</v>
      </c>
      <c r="F6" s="290">
        <v>10366.25</v>
      </c>
      <c r="G6" s="291">
        <f>+E6-F6</f>
        <v>197971.25</v>
      </c>
      <c r="H6" s="292" t="s">
        <v>675</v>
      </c>
      <c r="I6" s="293"/>
      <c r="J6" s="294" t="s">
        <v>679</v>
      </c>
      <c r="K6" s="232"/>
    </row>
    <row r="7" spans="1:11" ht="15.75" x14ac:dyDescent="0.25">
      <c r="A7" s="295" t="s">
        <v>630</v>
      </c>
      <c r="B7" s="296" t="s">
        <v>627</v>
      </c>
      <c r="C7" s="301">
        <v>40390346015</v>
      </c>
      <c r="D7" s="288">
        <v>45883</v>
      </c>
      <c r="E7" s="279">
        <v>7000</v>
      </c>
      <c r="F7" s="290">
        <v>700</v>
      </c>
      <c r="G7" s="291">
        <f t="shared" ref="G7:G34" si="0">+E7-F7</f>
        <v>6300</v>
      </c>
      <c r="H7" s="292" t="s">
        <v>628</v>
      </c>
      <c r="I7" s="293"/>
      <c r="J7" s="294" t="s">
        <v>680</v>
      </c>
      <c r="K7" s="230"/>
    </row>
    <row r="8" spans="1:11" ht="15" x14ac:dyDescent="0.25">
      <c r="A8" s="295" t="s">
        <v>631</v>
      </c>
      <c r="B8" t="s">
        <v>624</v>
      </c>
      <c r="C8" s="301">
        <v>40390476537</v>
      </c>
      <c r="D8" s="288">
        <v>45883</v>
      </c>
      <c r="E8" s="279">
        <v>12058.15</v>
      </c>
      <c r="F8" s="298"/>
      <c r="G8" s="291">
        <f t="shared" si="0"/>
        <v>12058.15</v>
      </c>
      <c r="H8" s="292" t="s">
        <v>676</v>
      </c>
      <c r="I8" s="293"/>
      <c r="J8" s="294" t="s">
        <v>681</v>
      </c>
    </row>
    <row r="9" spans="1:11" ht="15.75" x14ac:dyDescent="0.25">
      <c r="A9" s="295" t="s">
        <v>632</v>
      </c>
      <c r="B9" s="296" t="s">
        <v>626</v>
      </c>
      <c r="C9" s="301">
        <v>40390496325</v>
      </c>
      <c r="D9" s="288">
        <v>45883</v>
      </c>
      <c r="E9" s="279">
        <v>12000</v>
      </c>
      <c r="F9" s="290"/>
      <c r="G9" s="291">
        <f t="shared" si="0"/>
        <v>12000</v>
      </c>
      <c r="H9" s="292" t="s">
        <v>682</v>
      </c>
      <c r="I9" s="293"/>
      <c r="J9" s="294" t="s">
        <v>683</v>
      </c>
      <c r="K9" s="232"/>
    </row>
    <row r="10" spans="1:11" ht="15.75" x14ac:dyDescent="0.25">
      <c r="A10" s="295" t="s">
        <v>633</v>
      </c>
      <c r="B10" s="287" t="s">
        <v>657</v>
      </c>
      <c r="C10" s="301">
        <v>40390503943</v>
      </c>
      <c r="D10" s="288">
        <v>45883</v>
      </c>
      <c r="E10" s="279">
        <v>188259.65</v>
      </c>
      <c r="F10" s="290">
        <v>9037.67</v>
      </c>
      <c r="G10" s="291">
        <f t="shared" si="0"/>
        <v>179221.97999999998</v>
      </c>
      <c r="H10" s="292" t="s">
        <v>678</v>
      </c>
      <c r="I10" s="293"/>
      <c r="J10" s="306" t="s">
        <v>684</v>
      </c>
    </row>
    <row r="11" spans="1:11" ht="15.75" x14ac:dyDescent="0.25">
      <c r="A11" s="295" t="s">
        <v>634</v>
      </c>
      <c r="B11" s="287" t="s">
        <v>625</v>
      </c>
      <c r="C11" s="301">
        <v>40390515464</v>
      </c>
      <c r="D11" s="288">
        <v>45883</v>
      </c>
      <c r="E11" s="279">
        <v>7000</v>
      </c>
      <c r="F11" s="290">
        <v>700</v>
      </c>
      <c r="G11" s="291">
        <f t="shared" si="0"/>
        <v>6300</v>
      </c>
      <c r="H11" s="292" t="s">
        <v>677</v>
      </c>
      <c r="I11" s="293"/>
      <c r="J11" s="306" t="s">
        <v>685</v>
      </c>
    </row>
    <row r="12" spans="1:11" ht="15.75" x14ac:dyDescent="0.25">
      <c r="A12" s="295" t="s">
        <v>635</v>
      </c>
      <c r="B12" s="300" t="s">
        <v>658</v>
      </c>
      <c r="C12" s="301">
        <v>40390550450</v>
      </c>
      <c r="D12" s="288">
        <v>45883</v>
      </c>
      <c r="E12" s="279">
        <v>4650</v>
      </c>
      <c r="F12" s="290"/>
      <c r="G12" s="291">
        <f t="shared" si="0"/>
        <v>4650</v>
      </c>
      <c r="H12" s="292" t="s">
        <v>611</v>
      </c>
      <c r="I12" s="293">
        <v>13</v>
      </c>
      <c r="J12" s="297">
        <v>1002</v>
      </c>
    </row>
    <row r="13" spans="1:11" ht="15.75" x14ac:dyDescent="0.25">
      <c r="A13" s="295" t="s">
        <v>636</v>
      </c>
      <c r="B13" s="296" t="s">
        <v>659</v>
      </c>
      <c r="C13" s="301">
        <v>40390573347</v>
      </c>
      <c r="D13" s="288">
        <v>45883</v>
      </c>
      <c r="E13" s="279">
        <v>7300</v>
      </c>
      <c r="F13" s="290"/>
      <c r="G13" s="291">
        <f t="shared" si="0"/>
        <v>7300</v>
      </c>
      <c r="H13" s="292" t="s">
        <v>611</v>
      </c>
      <c r="I13" s="293">
        <v>13</v>
      </c>
      <c r="J13" s="297">
        <v>1002</v>
      </c>
    </row>
    <row r="14" spans="1:11" ht="15.75" x14ac:dyDescent="0.25">
      <c r="A14" s="295" t="s">
        <v>637</v>
      </c>
      <c r="B14" s="296" t="s">
        <v>622</v>
      </c>
      <c r="C14" s="301">
        <v>40390597190</v>
      </c>
      <c r="D14" s="288">
        <v>45883</v>
      </c>
      <c r="E14" s="279">
        <v>3900</v>
      </c>
      <c r="F14" s="290"/>
      <c r="G14" s="291">
        <f t="shared" si="0"/>
        <v>3900</v>
      </c>
      <c r="H14" s="292" t="s">
        <v>611</v>
      </c>
      <c r="I14" s="293">
        <v>13</v>
      </c>
      <c r="J14" s="297">
        <v>1002</v>
      </c>
    </row>
    <row r="15" spans="1:11" ht="15.75" x14ac:dyDescent="0.25">
      <c r="A15" s="295" t="s">
        <v>638</v>
      </c>
      <c r="B15" s="296" t="s">
        <v>660</v>
      </c>
      <c r="C15" s="301">
        <v>40390606122</v>
      </c>
      <c r="D15" s="288">
        <v>45883</v>
      </c>
      <c r="E15" s="279">
        <v>1350</v>
      </c>
      <c r="F15" s="290"/>
      <c r="G15" s="291">
        <f t="shared" si="0"/>
        <v>1350</v>
      </c>
      <c r="H15" s="292" t="s">
        <v>611</v>
      </c>
      <c r="I15" s="293">
        <v>13</v>
      </c>
      <c r="J15" s="297">
        <v>1002</v>
      </c>
    </row>
    <row r="16" spans="1:11" ht="15.75" x14ac:dyDescent="0.25">
      <c r="A16" s="295" t="s">
        <v>639</v>
      </c>
      <c r="B16" s="296" t="s">
        <v>661</v>
      </c>
      <c r="C16" s="301">
        <v>40390612920</v>
      </c>
      <c r="D16" s="288">
        <v>45883</v>
      </c>
      <c r="E16" s="279">
        <v>900</v>
      </c>
      <c r="F16" s="290"/>
      <c r="G16" s="291">
        <f t="shared" si="0"/>
        <v>900</v>
      </c>
      <c r="H16" s="292" t="s">
        <v>611</v>
      </c>
      <c r="I16" s="293">
        <v>13</v>
      </c>
      <c r="J16" s="297">
        <v>1002</v>
      </c>
    </row>
    <row r="17" spans="1:10" ht="15.75" x14ac:dyDescent="0.25">
      <c r="A17" s="295" t="s">
        <v>640</v>
      </c>
      <c r="B17" s="296" t="s">
        <v>662</v>
      </c>
      <c r="C17" s="301">
        <v>40390619709</v>
      </c>
      <c r="D17" s="288">
        <v>45883</v>
      </c>
      <c r="E17" s="279">
        <v>900</v>
      </c>
      <c r="F17" s="290"/>
      <c r="G17" s="291">
        <f t="shared" si="0"/>
        <v>900</v>
      </c>
      <c r="H17" s="292" t="s">
        <v>610</v>
      </c>
      <c r="I17" s="293">
        <v>13</v>
      </c>
      <c r="J17" s="297">
        <v>1002</v>
      </c>
    </row>
    <row r="18" spans="1:10" ht="15.75" x14ac:dyDescent="0.25">
      <c r="A18" s="295" t="s">
        <v>641</v>
      </c>
      <c r="B18" s="296" t="s">
        <v>663</v>
      </c>
      <c r="C18" s="301">
        <v>40390626257</v>
      </c>
      <c r="D18" s="288">
        <v>45883</v>
      </c>
      <c r="E18" s="279">
        <v>900</v>
      </c>
      <c r="F18" s="290"/>
      <c r="G18" s="291">
        <f t="shared" si="0"/>
        <v>900</v>
      </c>
      <c r="H18" s="292" t="s">
        <v>611</v>
      </c>
      <c r="I18" s="293">
        <v>13</v>
      </c>
      <c r="J18" s="297">
        <v>1002</v>
      </c>
    </row>
    <row r="19" spans="1:10" ht="15.75" x14ac:dyDescent="0.25">
      <c r="A19" s="295" t="s">
        <v>642</v>
      </c>
      <c r="B19" s="296" t="s">
        <v>664</v>
      </c>
      <c r="C19" s="301">
        <v>40390632174</v>
      </c>
      <c r="D19" s="288">
        <v>45883</v>
      </c>
      <c r="E19" s="279">
        <v>800</v>
      </c>
      <c r="F19" s="290"/>
      <c r="G19" s="291">
        <f t="shared" si="0"/>
        <v>800</v>
      </c>
      <c r="H19" s="292" t="s">
        <v>611</v>
      </c>
      <c r="I19" s="293">
        <v>13</v>
      </c>
      <c r="J19" s="297">
        <v>1002</v>
      </c>
    </row>
    <row r="20" spans="1:10" ht="15.75" x14ac:dyDescent="0.25">
      <c r="A20" s="295" t="s">
        <v>643</v>
      </c>
      <c r="B20" s="296" t="s">
        <v>665</v>
      </c>
      <c r="C20" s="301">
        <v>40390644010</v>
      </c>
      <c r="D20" s="288">
        <v>45883</v>
      </c>
      <c r="E20" s="279">
        <v>900</v>
      </c>
      <c r="F20" s="290"/>
      <c r="G20" s="291">
        <f t="shared" si="0"/>
        <v>900</v>
      </c>
      <c r="H20" s="292" t="s">
        <v>610</v>
      </c>
      <c r="I20" s="293">
        <v>13</v>
      </c>
      <c r="J20" s="297">
        <v>1002</v>
      </c>
    </row>
    <row r="21" spans="1:10" ht="15.75" x14ac:dyDescent="0.25">
      <c r="A21" s="295" t="s">
        <v>644</v>
      </c>
      <c r="B21" s="296" t="s">
        <v>666</v>
      </c>
      <c r="C21" s="301">
        <v>40390653404</v>
      </c>
      <c r="D21" s="288">
        <v>45883</v>
      </c>
      <c r="E21" s="279">
        <v>900</v>
      </c>
      <c r="F21" s="290"/>
      <c r="G21" s="291">
        <f t="shared" si="0"/>
        <v>900</v>
      </c>
      <c r="H21" s="292" t="s">
        <v>610</v>
      </c>
      <c r="I21" s="293">
        <v>13</v>
      </c>
      <c r="J21" s="297">
        <v>1002</v>
      </c>
    </row>
    <row r="22" spans="1:10" ht="15.75" x14ac:dyDescent="0.25">
      <c r="A22" s="295" t="s">
        <v>645</v>
      </c>
      <c r="B22" s="296" t="s">
        <v>667</v>
      </c>
      <c r="C22" s="301">
        <v>40390681218</v>
      </c>
      <c r="D22" s="288">
        <v>45883</v>
      </c>
      <c r="E22" s="279">
        <v>2600</v>
      </c>
      <c r="F22" s="290"/>
      <c r="G22" s="291">
        <f t="shared" si="0"/>
        <v>2600</v>
      </c>
      <c r="H22" s="292" t="s">
        <v>610</v>
      </c>
      <c r="I22" s="293">
        <v>13</v>
      </c>
      <c r="J22" s="297">
        <v>1002</v>
      </c>
    </row>
    <row r="23" spans="1:10" ht="15.75" x14ac:dyDescent="0.25">
      <c r="A23" s="295" t="s">
        <v>646</v>
      </c>
      <c r="B23" s="296" t="s">
        <v>668</v>
      </c>
      <c r="C23" s="301">
        <v>40390709240</v>
      </c>
      <c r="D23" s="288">
        <v>45883</v>
      </c>
      <c r="E23" s="279">
        <v>2200</v>
      </c>
      <c r="F23" s="290"/>
      <c r="G23" s="291">
        <f t="shared" si="0"/>
        <v>2200</v>
      </c>
      <c r="H23" s="292" t="s">
        <v>610</v>
      </c>
      <c r="I23" s="293">
        <v>13</v>
      </c>
      <c r="J23" s="297">
        <v>1002</v>
      </c>
    </row>
    <row r="24" spans="1:10" ht="15.75" x14ac:dyDescent="0.25">
      <c r="A24" s="295" t="s">
        <v>647</v>
      </c>
      <c r="B24" s="296" t="s">
        <v>669</v>
      </c>
      <c r="C24" s="302">
        <v>4039072079</v>
      </c>
      <c r="D24" s="288">
        <v>45883</v>
      </c>
      <c r="E24" s="279">
        <v>2250</v>
      </c>
      <c r="F24" s="290"/>
      <c r="G24" s="291">
        <f t="shared" si="0"/>
        <v>2250</v>
      </c>
      <c r="H24" s="292" t="s">
        <v>610</v>
      </c>
      <c r="I24" s="293">
        <v>13</v>
      </c>
      <c r="J24" s="297">
        <v>1002</v>
      </c>
    </row>
    <row r="25" spans="1:10" ht="15.75" x14ac:dyDescent="0.25">
      <c r="A25" s="295" t="s">
        <v>648</v>
      </c>
      <c r="B25" s="296" t="s">
        <v>670</v>
      </c>
      <c r="C25" s="302">
        <v>40390768971</v>
      </c>
      <c r="D25" s="288">
        <v>45883</v>
      </c>
      <c r="E25" s="279">
        <v>1150</v>
      </c>
      <c r="F25" s="290"/>
      <c r="G25" s="291">
        <f t="shared" si="0"/>
        <v>1150</v>
      </c>
      <c r="H25" s="292" t="s">
        <v>610</v>
      </c>
      <c r="I25" s="293">
        <v>13</v>
      </c>
      <c r="J25" s="297">
        <v>1002</v>
      </c>
    </row>
    <row r="26" spans="1:10" ht="15.75" x14ac:dyDescent="0.25">
      <c r="A26" s="295" t="s">
        <v>649</v>
      </c>
      <c r="B26" s="296" t="s">
        <v>671</v>
      </c>
      <c r="C26" s="302">
        <v>40390792012</v>
      </c>
      <c r="D26" s="288">
        <v>45883</v>
      </c>
      <c r="E26" s="279">
        <v>1300</v>
      </c>
      <c r="F26" s="290"/>
      <c r="G26" s="291">
        <f t="shared" si="0"/>
        <v>1300</v>
      </c>
      <c r="H26" s="292" t="s">
        <v>610</v>
      </c>
      <c r="I26" s="293">
        <v>13</v>
      </c>
      <c r="J26" s="297">
        <v>1002</v>
      </c>
    </row>
    <row r="27" spans="1:10" ht="15.75" x14ac:dyDescent="0.25">
      <c r="A27" s="295" t="s">
        <v>650</v>
      </c>
      <c r="B27" s="296" t="s">
        <v>672</v>
      </c>
      <c r="C27" s="302">
        <v>40390805602</v>
      </c>
      <c r="D27" s="288">
        <v>45883</v>
      </c>
      <c r="E27" s="279">
        <v>1050</v>
      </c>
      <c r="F27" s="290"/>
      <c r="G27" s="291">
        <f t="shared" si="0"/>
        <v>1050</v>
      </c>
      <c r="H27" s="292" t="s">
        <v>610</v>
      </c>
      <c r="I27" s="293">
        <v>13</v>
      </c>
      <c r="J27" s="297">
        <v>1002</v>
      </c>
    </row>
    <row r="28" spans="1:10" ht="15.75" x14ac:dyDescent="0.25">
      <c r="A28" s="295" t="s">
        <v>652</v>
      </c>
      <c r="B28" s="296" t="s">
        <v>673</v>
      </c>
      <c r="C28" s="302">
        <v>40390825772</v>
      </c>
      <c r="D28" s="288">
        <v>45883</v>
      </c>
      <c r="E28" s="279">
        <v>800</v>
      </c>
      <c r="F28" s="290"/>
      <c r="G28" s="291">
        <f t="shared" si="0"/>
        <v>800</v>
      </c>
      <c r="H28" s="292" t="s">
        <v>610</v>
      </c>
      <c r="I28" s="293">
        <v>13</v>
      </c>
      <c r="J28" s="297">
        <v>1002</v>
      </c>
    </row>
    <row r="29" spans="1:10" ht="15.75" x14ac:dyDescent="0.25">
      <c r="A29" s="295" t="s">
        <v>653</v>
      </c>
      <c r="B29" s="296" t="s">
        <v>621</v>
      </c>
      <c r="C29" s="302">
        <v>40390837328</v>
      </c>
      <c r="D29" s="288">
        <v>45883</v>
      </c>
      <c r="E29" s="279">
        <v>1200</v>
      </c>
      <c r="F29" s="290"/>
      <c r="G29" s="291">
        <f t="shared" si="0"/>
        <v>1200</v>
      </c>
      <c r="H29" s="292" t="s">
        <v>610</v>
      </c>
      <c r="I29" s="293">
        <v>13</v>
      </c>
      <c r="J29" s="297">
        <v>1002</v>
      </c>
    </row>
    <row r="30" spans="1:10" ht="15.75" x14ac:dyDescent="0.25">
      <c r="A30" s="295" t="s">
        <v>651</v>
      </c>
      <c r="B30" s="296" t="s">
        <v>623</v>
      </c>
      <c r="C30" s="302">
        <v>40390855022</v>
      </c>
      <c r="D30" s="288">
        <v>45883</v>
      </c>
      <c r="E30" s="279">
        <v>2950</v>
      </c>
      <c r="F30" s="290"/>
      <c r="G30" s="291">
        <f t="shared" si="0"/>
        <v>2950</v>
      </c>
      <c r="H30" s="292" t="s">
        <v>610</v>
      </c>
      <c r="I30" s="293">
        <v>13</v>
      </c>
      <c r="J30" s="297">
        <v>1002</v>
      </c>
    </row>
    <row r="31" spans="1:10" ht="15.75" x14ac:dyDescent="0.25">
      <c r="A31" s="295" t="s">
        <v>687</v>
      </c>
      <c r="B31" s="296" t="s">
        <v>686</v>
      </c>
      <c r="C31" s="302">
        <v>40398909697</v>
      </c>
      <c r="D31" s="288">
        <v>45884</v>
      </c>
      <c r="E31" s="279">
        <v>800</v>
      </c>
      <c r="F31" s="290"/>
      <c r="G31" s="291">
        <f t="shared" si="0"/>
        <v>800</v>
      </c>
      <c r="H31" s="292" t="s">
        <v>611</v>
      </c>
      <c r="I31" s="293">
        <v>13</v>
      </c>
      <c r="J31" s="297">
        <v>1002</v>
      </c>
    </row>
    <row r="32" spans="1:10" ht="15.75" x14ac:dyDescent="0.25">
      <c r="A32" s="295" t="s">
        <v>689</v>
      </c>
      <c r="B32" s="296" t="s">
        <v>688</v>
      </c>
      <c r="C32" s="302">
        <v>40398920261</v>
      </c>
      <c r="D32" s="288">
        <v>45884</v>
      </c>
      <c r="E32" s="279">
        <v>1300</v>
      </c>
      <c r="F32" s="290"/>
      <c r="G32" s="291">
        <v>1300</v>
      </c>
      <c r="H32" s="292" t="s">
        <v>611</v>
      </c>
      <c r="I32" s="293">
        <v>13</v>
      </c>
      <c r="J32" s="297">
        <v>1002</v>
      </c>
    </row>
    <row r="33" spans="1:10" ht="15.75" x14ac:dyDescent="0.25">
      <c r="A33" s="295" t="s">
        <v>654</v>
      </c>
      <c r="B33" s="296" t="s">
        <v>674</v>
      </c>
      <c r="C33" s="302">
        <v>40398935320</v>
      </c>
      <c r="D33" s="288">
        <v>45884</v>
      </c>
      <c r="E33" s="279"/>
      <c r="F33" s="290"/>
      <c r="G33" s="291">
        <v>20803.919999999998</v>
      </c>
      <c r="H33" s="292"/>
      <c r="I33" s="293"/>
      <c r="J33" s="297"/>
    </row>
    <row r="34" spans="1:10" ht="15.75" x14ac:dyDescent="0.25">
      <c r="A34" s="295" t="s">
        <v>655</v>
      </c>
      <c r="B34" s="296" t="s">
        <v>612</v>
      </c>
      <c r="C34" s="302"/>
      <c r="D34" s="288">
        <v>45884</v>
      </c>
      <c r="E34" s="279">
        <v>760.96</v>
      </c>
      <c r="F34" s="290"/>
      <c r="G34" s="291">
        <f t="shared" si="0"/>
        <v>760.96</v>
      </c>
      <c r="H34" s="292" t="s">
        <v>690</v>
      </c>
      <c r="I34" s="293"/>
      <c r="J34" s="297"/>
    </row>
    <row r="35" spans="1:10" ht="15.75" x14ac:dyDescent="0.25">
      <c r="A35" s="295" t="s">
        <v>745</v>
      </c>
      <c r="B35" s="296" t="s">
        <v>612</v>
      </c>
      <c r="C35" s="302"/>
      <c r="D35" s="288">
        <v>45900</v>
      </c>
      <c r="E35" s="279">
        <v>175</v>
      </c>
      <c r="F35" s="290"/>
      <c r="G35" s="291">
        <v>175</v>
      </c>
      <c r="H35" s="292" t="s">
        <v>746</v>
      </c>
      <c r="I35" s="293"/>
      <c r="J35" s="297"/>
    </row>
    <row r="36" spans="1:10" ht="15.75" x14ac:dyDescent="0.25">
      <c r="A36" s="229"/>
      <c r="B36" s="228" t="s">
        <v>472</v>
      </c>
      <c r="C36" s="227"/>
      <c r="D36" s="226"/>
      <c r="E36" s="225">
        <f>SUM(E6:E35)</f>
        <v>475691.26</v>
      </c>
      <c r="F36" s="225">
        <f>SUM(F6:F34)</f>
        <v>20803.919999999998</v>
      </c>
      <c r="G36" s="225">
        <f>SUM(G6:G34)</f>
        <v>475516.26</v>
      </c>
      <c r="H36" s="224"/>
      <c r="I36" s="223"/>
      <c r="J36" s="222"/>
    </row>
    <row r="37" spans="1:10" ht="15" x14ac:dyDescent="0.25">
      <c r="A37" s="211"/>
      <c r="B37" s="211"/>
      <c r="C37" s="211"/>
      <c r="D37" s="211"/>
      <c r="E37" s="211"/>
      <c r="F37" s="211"/>
      <c r="G37" s="211"/>
      <c r="H37" s="211"/>
      <c r="I37" s="211"/>
      <c r="J37" s="210"/>
    </row>
    <row r="38" spans="1:10" ht="15" x14ac:dyDescent="0.25">
      <c r="A38" s="209" t="s">
        <v>617</v>
      </c>
      <c r="B38" s="209"/>
      <c r="C38" s="209"/>
      <c r="D38" s="209"/>
      <c r="E38" s="209"/>
      <c r="F38" s="209"/>
      <c r="G38" s="209"/>
      <c r="H38" s="209" t="s">
        <v>614</v>
      </c>
      <c r="I38" s="209"/>
      <c r="J38" s="208"/>
    </row>
    <row r="39" spans="1:10" ht="15" x14ac:dyDescent="0.25">
      <c r="A39" s="299"/>
      <c r="B39" s="299" t="s">
        <v>616</v>
      </c>
      <c r="C39" s="209"/>
      <c r="D39" s="209"/>
      <c r="E39" s="209"/>
      <c r="F39" s="209"/>
      <c r="G39" s="209"/>
      <c r="H39" s="209" t="s">
        <v>615</v>
      </c>
      <c r="I39" s="209"/>
      <c r="J39" s="208"/>
    </row>
    <row r="40" spans="1:10" x14ac:dyDescent="0.2">
      <c r="A40" s="207"/>
      <c r="B40" s="207"/>
      <c r="C40" s="207"/>
      <c r="D40" s="207"/>
      <c r="E40" s="207"/>
      <c r="F40" s="207"/>
      <c r="G40" s="207"/>
      <c r="H40" s="207"/>
      <c r="I40" s="207"/>
      <c r="J40" s="207"/>
    </row>
    <row r="41" spans="1:10" x14ac:dyDescent="0.2">
      <c r="A41" s="207"/>
      <c r="B41" s="207"/>
      <c r="C41" s="207"/>
      <c r="D41" s="207"/>
      <c r="E41" s="207"/>
      <c r="F41" s="207"/>
      <c r="G41" s="207"/>
      <c r="H41" s="207"/>
      <c r="I41" s="207"/>
      <c r="J41" s="207"/>
    </row>
  </sheetData>
  <mergeCells count="3">
    <mergeCell ref="A1:J1"/>
    <mergeCell ref="A2:J2"/>
    <mergeCell ref="A3:J3"/>
  </mergeCells>
  <pageMargins left="0.23622047244094491" right="0.23622047244094491" top="0.74803149606299213" bottom="0.74803149606299213" header="0.31496062992125984" footer="0.31496062992125984"/>
  <pageSetup paperSize="5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topLeftCell="A499" zoomScaleNormal="100" workbookViewId="0">
      <selection activeCell="F504" sqref="F504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440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379"/>
      <c r="B2" s="380"/>
      <c r="C2" s="380"/>
      <c r="D2" s="380"/>
      <c r="E2" s="380"/>
      <c r="F2" s="380"/>
      <c r="G2" s="380"/>
      <c r="H2" s="380"/>
      <c r="I2" s="380"/>
      <c r="J2" s="179"/>
      <c r="K2" s="178"/>
    </row>
    <row r="3" spans="1:15" ht="26.25" x14ac:dyDescent="0.4">
      <c r="A3" s="381" t="s">
        <v>439</v>
      </c>
      <c r="B3" s="382"/>
      <c r="C3" s="382"/>
      <c r="D3" s="382"/>
      <c r="E3" s="382"/>
      <c r="F3" s="382"/>
      <c r="G3" s="382"/>
      <c r="H3" s="382"/>
      <c r="I3" s="382"/>
      <c r="J3" s="382"/>
      <c r="K3" s="383"/>
    </row>
    <row r="4" spans="1:15" ht="18.75" x14ac:dyDescent="0.3">
      <c r="A4" s="384" t="s">
        <v>604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5" ht="15" x14ac:dyDescent="0.25">
      <c r="A5" s="387" t="s">
        <v>438</v>
      </c>
      <c r="B5" s="388"/>
      <c r="C5" s="388"/>
      <c r="D5" s="388"/>
      <c r="E5" s="388"/>
      <c r="F5" s="388"/>
      <c r="G5" s="388"/>
      <c r="H5" s="388"/>
      <c r="I5" s="388"/>
      <c r="J5" s="388"/>
      <c r="K5" s="389"/>
    </row>
    <row r="6" spans="1:15" ht="15.75" x14ac:dyDescent="0.25">
      <c r="A6" s="390" t="str">
        <f>'CONSOLIDADO FR'!F7</f>
        <v>Hospital Municipal Fantino</v>
      </c>
      <c r="B6" s="391"/>
      <c r="C6" s="391"/>
      <c r="D6" s="391"/>
      <c r="E6" s="391"/>
      <c r="F6" s="391"/>
      <c r="G6" s="391"/>
      <c r="H6" s="391"/>
      <c r="I6" s="391"/>
      <c r="J6" s="391"/>
      <c r="K6" s="392"/>
    </row>
    <row r="7" spans="1:15" ht="15.75" x14ac:dyDescent="0.25">
      <c r="A7" s="393" t="s">
        <v>747</v>
      </c>
      <c r="B7" s="394"/>
      <c r="C7" s="394"/>
      <c r="D7" s="394"/>
      <c r="E7" s="394"/>
      <c r="F7" s="394"/>
      <c r="G7" s="394"/>
      <c r="H7" s="394"/>
      <c r="I7" s="394"/>
      <c r="J7" s="394"/>
      <c r="K7" s="395"/>
    </row>
    <row r="8" spans="1:15" ht="15.75" x14ac:dyDescent="0.25">
      <c r="A8" s="177"/>
      <c r="B8" s="176"/>
      <c r="C8" s="176" t="s">
        <v>437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436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434</v>
      </c>
      <c r="F10" s="148"/>
      <c r="G10" s="162">
        <v>1119.3</v>
      </c>
      <c r="H10" s="170" t="s">
        <v>433</v>
      </c>
      <c r="I10" s="170"/>
      <c r="J10" s="162">
        <v>1127715</v>
      </c>
      <c r="K10" s="147"/>
      <c r="M10" s="246" t="s">
        <v>545</v>
      </c>
    </row>
    <row r="11" spans="1:15" ht="15.75" x14ac:dyDescent="0.25">
      <c r="A11" s="161"/>
      <c r="B11" s="160"/>
      <c r="C11" s="160"/>
      <c r="D11" s="160"/>
      <c r="E11" s="166" t="s">
        <v>429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428</v>
      </c>
      <c r="F12" s="148"/>
      <c r="G12" s="169">
        <v>2120798.34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435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434</v>
      </c>
      <c r="F14" s="148"/>
      <c r="G14" s="162">
        <v>474930.32</v>
      </c>
      <c r="H14" s="170" t="s">
        <v>433</v>
      </c>
      <c r="I14" s="170"/>
      <c r="J14" s="162">
        <v>140820</v>
      </c>
      <c r="K14" s="147"/>
      <c r="M14" s="3" t="s">
        <v>432</v>
      </c>
      <c r="N14" s="3" t="s">
        <v>431</v>
      </c>
      <c r="O14" s="3" t="s">
        <v>430</v>
      </c>
    </row>
    <row r="15" spans="1:15" ht="15.75" x14ac:dyDescent="0.25">
      <c r="A15" s="161"/>
      <c r="B15" s="160"/>
      <c r="C15" s="160"/>
      <c r="D15" s="160"/>
      <c r="E15" s="166" t="s">
        <v>429</v>
      </c>
      <c r="F15" s="148"/>
      <c r="G15" s="169"/>
      <c r="H15" s="168" t="s">
        <v>419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0</v>
      </c>
    </row>
    <row r="16" spans="1:15" ht="15.75" x14ac:dyDescent="0.25">
      <c r="A16" s="161"/>
      <c r="B16" s="160"/>
      <c r="C16" s="160"/>
      <c r="D16" s="160"/>
      <c r="E16" s="166" t="s">
        <v>428</v>
      </c>
      <c r="F16" s="148"/>
      <c r="G16" s="169">
        <v>1828184.38</v>
      </c>
      <c r="H16" s="168"/>
      <c r="I16" s="168"/>
      <c r="J16" s="167"/>
      <c r="K16" s="147"/>
      <c r="M16" s="3">
        <v>2.2000000000000002</v>
      </c>
      <c r="N16" s="146">
        <f>G87</f>
        <v>72094.11</v>
      </c>
      <c r="O16" s="146">
        <f>H87</f>
        <v>581115.77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427</v>
      </c>
      <c r="I17" s="163"/>
      <c r="J17" s="162">
        <f>+G10+G11+G12+J10+G14+G15+G16+J14+J15</f>
        <v>5693567.3399999999</v>
      </c>
      <c r="K17" s="147"/>
      <c r="M17" s="3">
        <v>2.2999999999999998</v>
      </c>
      <c r="N17" s="146">
        <f>'CONS. FUENTES FINAN'!G212</f>
        <v>403597.14999999997</v>
      </c>
      <c r="O17" s="146">
        <f>'CONS. FUENTES FINAN'!H212</f>
        <v>1403028.6600000001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386900.16000000003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396">
        <v>1</v>
      </c>
      <c r="B21" s="396"/>
      <c r="C21" s="396"/>
      <c r="D21" s="396"/>
      <c r="E21" s="396"/>
      <c r="F21" s="145">
        <v>2</v>
      </c>
      <c r="G21" s="397">
        <v>3</v>
      </c>
      <c r="H21" s="398"/>
      <c r="I21" s="398"/>
      <c r="J21" s="144">
        <v>4</v>
      </c>
      <c r="K21" s="144">
        <v>5</v>
      </c>
    </row>
    <row r="22" spans="1:17" x14ac:dyDescent="0.2">
      <c r="A22" s="399" t="s">
        <v>426</v>
      </c>
      <c r="B22" s="399"/>
      <c r="C22" s="399"/>
      <c r="D22" s="399"/>
      <c r="E22" s="399"/>
      <c r="F22" s="411" t="s">
        <v>425</v>
      </c>
      <c r="G22" s="414" t="s">
        <v>424</v>
      </c>
      <c r="H22" s="415"/>
      <c r="I22" s="416"/>
      <c r="J22" s="405" t="s">
        <v>423</v>
      </c>
      <c r="K22" s="400" t="s">
        <v>148</v>
      </c>
    </row>
    <row r="23" spans="1:17" ht="29.25" customHeight="1" x14ac:dyDescent="0.2">
      <c r="A23" s="403" t="s">
        <v>156</v>
      </c>
      <c r="B23" s="403" t="s">
        <v>152</v>
      </c>
      <c r="C23" s="403" t="s">
        <v>151</v>
      </c>
      <c r="D23" s="403" t="s">
        <v>422</v>
      </c>
      <c r="E23" s="403" t="s">
        <v>149</v>
      </c>
      <c r="F23" s="412"/>
      <c r="G23" s="408" t="s">
        <v>421</v>
      </c>
      <c r="H23" s="410" t="s">
        <v>420</v>
      </c>
      <c r="I23" s="410" t="s">
        <v>419</v>
      </c>
      <c r="J23" s="406"/>
      <c r="K23" s="401"/>
      <c r="M23" s="353"/>
      <c r="N23" s="353"/>
      <c r="O23" s="353"/>
      <c r="P23" s="353"/>
      <c r="Q23" s="353"/>
    </row>
    <row r="24" spans="1:17" ht="18.75" customHeight="1" x14ac:dyDescent="0.2">
      <c r="A24" s="404"/>
      <c r="B24" s="404"/>
      <c r="C24" s="404"/>
      <c r="D24" s="404"/>
      <c r="E24" s="404"/>
      <c r="F24" s="413"/>
      <c r="G24" s="409"/>
      <c r="H24" s="408"/>
      <c r="I24" s="408"/>
      <c r="J24" s="407"/>
      <c r="K24" s="402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418</v>
      </c>
      <c r="G25" s="139">
        <f>+G26+G87+G212+G330+G336+G463</f>
        <v>475691.25999999995</v>
      </c>
      <c r="H25" s="139">
        <f>+H26+H87+H212+H330+H336+H463</f>
        <v>2371044.5900000003</v>
      </c>
      <c r="I25" s="139">
        <f>+I26+I87+I212+I330+I336+I463</f>
        <v>0</v>
      </c>
      <c r="J25" s="139">
        <f t="shared" ref="J25:J87" si="0">SUM(G25:I25)</f>
        <v>2846735.85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417</v>
      </c>
      <c r="G26" s="134">
        <f>+G27+G51+G64+G71+G78</f>
        <v>0</v>
      </c>
      <c r="H26" s="134">
        <f>+H27+H51+H64+H71+H78</f>
        <v>0</v>
      </c>
      <c r="I26" s="134">
        <f>+I27+I51+I64+I71+I78</f>
        <v>0</v>
      </c>
      <c r="J26" s="134">
        <f t="shared" si="0"/>
        <v>0</v>
      </c>
      <c r="K26" s="107">
        <f>J26/$J$25</f>
        <v>0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416</v>
      </c>
      <c r="G27" s="108">
        <f>+G28+G35+G42+G44+G46</f>
        <v>0</v>
      </c>
      <c r="H27" s="108">
        <f>+H28+H35+H42+H44+H46</f>
        <v>0</v>
      </c>
      <c r="I27" s="108">
        <f>+I28+I35+I42+I44+I46</f>
        <v>0</v>
      </c>
      <c r="J27" s="108">
        <f t="shared" si="0"/>
        <v>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415</v>
      </c>
      <c r="G28" s="100">
        <f>SUM(G29:G34)</f>
        <v>0</v>
      </c>
      <c r="H28" s="100">
        <f>SUM(H29:H34)</f>
        <v>0</v>
      </c>
      <c r="I28" s="100">
        <f>SUM(I29:I34)</f>
        <v>0</v>
      </c>
      <c r="J28" s="100">
        <f>SUM(G28:I28)</f>
        <v>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77</v>
      </c>
      <c r="F29" s="98" t="s">
        <v>553</v>
      </c>
      <c r="G29" s="94"/>
      <c r="H29" s="94">
        <f>'CUENTA T VS'!A73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76</v>
      </c>
      <c r="F30" s="131" t="s">
        <v>414</v>
      </c>
      <c r="G30" s="94"/>
      <c r="H30" s="94">
        <f>'CUENTA T VS'!B73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198</v>
      </c>
      <c r="F31" s="131" t="s">
        <v>413</v>
      </c>
      <c r="G31" s="94"/>
      <c r="H31" s="94">
        <f>'CUENTA T VS'!C73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266</v>
      </c>
      <c r="F32" s="131" t="s">
        <v>412</v>
      </c>
      <c r="G32" s="94"/>
      <c r="H32" s="94">
        <f>'CUENTA T VS'!D73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264</v>
      </c>
      <c r="F33" s="131" t="s">
        <v>411</v>
      </c>
      <c r="G33" s="94"/>
      <c r="H33" s="94">
        <f>'CUENTA T VS'!E73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111</v>
      </c>
      <c r="F34" s="131" t="s">
        <v>552</v>
      </c>
      <c r="G34" s="94"/>
      <c r="H34" s="94">
        <f>'CUENTA T VS'!F73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410</v>
      </c>
      <c r="G35" s="100">
        <f>SUM(G36:G41)</f>
        <v>0</v>
      </c>
      <c r="H35" s="100">
        <f>SUM(H36:H41)</f>
        <v>0</v>
      </c>
      <c r="I35" s="100">
        <f>SUM(I36:I41)</f>
        <v>0</v>
      </c>
      <c r="J35" s="100">
        <f>SUM(G35:I35)</f>
        <v>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198</v>
      </c>
      <c r="F36" s="131" t="s">
        <v>409</v>
      </c>
      <c r="G36" s="94" t="s">
        <v>500</v>
      </c>
      <c r="H36" s="94">
        <f>'CUENTA T VS'!G73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264</v>
      </c>
      <c r="F37" s="131" t="s">
        <v>408</v>
      </c>
      <c r="G37" s="94"/>
      <c r="H37" s="94">
        <f>'CUENTA T VS'!H73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111</v>
      </c>
      <c r="F38" s="131" t="s">
        <v>407</v>
      </c>
      <c r="G38" s="94"/>
      <c r="H38" s="94">
        <f>'CUENTA T VS'!I73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328</v>
      </c>
      <c r="F39" s="131" t="s">
        <v>554</v>
      </c>
      <c r="G39" s="94"/>
      <c r="H39" s="94">
        <f>'CUENTA T VS'!J73</f>
        <v>0</v>
      </c>
      <c r="I39" s="94">
        <f>'CUENTA T NOMINA SNS'!J58</f>
        <v>0</v>
      </c>
      <c r="J39" s="94">
        <f t="shared" si="0"/>
        <v>0</v>
      </c>
      <c r="K39" s="93">
        <f t="shared" si="2"/>
        <v>0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394</v>
      </c>
      <c r="F40" s="131" t="s">
        <v>546</v>
      </c>
      <c r="G40" s="94"/>
      <c r="H40" s="94">
        <f>'CUENTA T VS'!K73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538</v>
      </c>
      <c r="F41" s="131" t="s">
        <v>555</v>
      </c>
      <c r="G41" s="94"/>
      <c r="H41" s="94">
        <f>'CUENTA T VS'!L73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406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77</v>
      </c>
      <c r="F43" s="131" t="s">
        <v>406</v>
      </c>
      <c r="G43" s="94"/>
      <c r="H43" s="94">
        <f>'CUENTA T VS'!M73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556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77</v>
      </c>
      <c r="F45" s="131" t="s">
        <v>556</v>
      </c>
      <c r="G45" s="94"/>
      <c r="H45" s="94">
        <f>'CUENTA T VS'!N73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557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77</v>
      </c>
      <c r="F47" s="131" t="s">
        <v>557</v>
      </c>
      <c r="G47" s="94"/>
      <c r="H47" s="94">
        <f>'CUENTA T VS'!O73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76</v>
      </c>
      <c r="F48" s="131" t="s">
        <v>405</v>
      </c>
      <c r="G48" s="94"/>
      <c r="H48" s="94">
        <f>'CUENTA T VS'!P73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198</v>
      </c>
      <c r="F49" s="131" t="s">
        <v>404</v>
      </c>
      <c r="G49" s="94"/>
      <c r="H49" s="94">
        <f>'CUENTA T VS'!Q73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266</v>
      </c>
      <c r="F50" s="131" t="s">
        <v>403</v>
      </c>
      <c r="G50" s="94"/>
      <c r="H50" s="94">
        <f>'CUENTA T VS'!R73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402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401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77</v>
      </c>
      <c r="F53" s="131" t="s">
        <v>401</v>
      </c>
      <c r="G53" s="94"/>
      <c r="H53" s="94">
        <f>'CUENTA T VS'!S73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400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77</v>
      </c>
      <c r="F55" s="131" t="s">
        <v>399</v>
      </c>
      <c r="G55" s="95"/>
      <c r="H55" s="94">
        <f>'CUENTA T VS'!T73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198</v>
      </c>
      <c r="F56" s="96" t="s">
        <v>558</v>
      </c>
      <c r="G56" s="95"/>
      <c r="H56" s="94">
        <f>'CUENTA T VS'!U73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266</v>
      </c>
      <c r="F57" s="131" t="s">
        <v>398</v>
      </c>
      <c r="G57" s="95"/>
      <c r="H57" s="94">
        <f>'CUENTA T VS'!V73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264</v>
      </c>
      <c r="F58" s="131" t="s">
        <v>397</v>
      </c>
      <c r="G58" s="95"/>
      <c r="H58" s="94">
        <f>'CUENTA T VS'!W73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111</v>
      </c>
      <c r="F59" s="131" t="s">
        <v>537</v>
      </c>
      <c r="G59" s="95"/>
      <c r="H59" s="94">
        <f>'CUENTA T VS'!X73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109</v>
      </c>
      <c r="F60" s="131" t="s">
        <v>396</v>
      </c>
      <c r="G60" s="95"/>
      <c r="H60" s="94">
        <f>'CUENTA T VS'!Y73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328</v>
      </c>
      <c r="F61" s="131" t="s">
        <v>395</v>
      </c>
      <c r="G61" s="95"/>
      <c r="H61" s="94">
        <f>'CUENTA T VS'!Z73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394</v>
      </c>
      <c r="F62" s="131" t="s">
        <v>559</v>
      </c>
      <c r="G62" s="95"/>
      <c r="H62" s="94">
        <f>'CUENTA T VS'!AA73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560</v>
      </c>
      <c r="G63" s="95"/>
      <c r="H63" s="94">
        <f>'CUENTA T VS'!AB73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393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392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77</v>
      </c>
      <c r="F66" s="128" t="s">
        <v>391</v>
      </c>
      <c r="G66" s="95"/>
      <c r="H66" s="94">
        <f>'CUENTA T VS'!AC73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76</v>
      </c>
      <c r="F67" s="128" t="s">
        <v>390</v>
      </c>
      <c r="G67" s="95"/>
      <c r="H67" s="94">
        <f>'CUENTA T VS'!AD73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389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77</v>
      </c>
      <c r="F69" s="128" t="s">
        <v>388</v>
      </c>
      <c r="G69" s="95"/>
      <c r="H69" s="94">
        <f>'CUENTA T VS'!AE73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76</v>
      </c>
      <c r="F70" s="128" t="s">
        <v>387</v>
      </c>
      <c r="G70" s="95"/>
      <c r="H70" s="94">
        <f>'CUENTA T VS'!AF73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386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385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77</v>
      </c>
      <c r="F73" s="131" t="s">
        <v>385</v>
      </c>
      <c r="G73" s="94"/>
      <c r="H73" s="94">
        <f>'CUENTA T VS'!AG73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384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77</v>
      </c>
      <c r="F75" s="131" t="s">
        <v>383</v>
      </c>
      <c r="G75" s="95"/>
      <c r="H75" s="94">
        <f>'CUENTA T VS'!AG73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76</v>
      </c>
      <c r="F76" s="131" t="s">
        <v>382</v>
      </c>
      <c r="G76" s="95"/>
      <c r="H76" s="94">
        <f>'CUENTA T VS'!AH73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198</v>
      </c>
      <c r="F77" s="131" t="s">
        <v>381</v>
      </c>
      <c r="G77" s="95"/>
      <c r="H77" s="94">
        <f>'CUENTA T VS'!AJ73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380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379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77</v>
      </c>
      <c r="F80" s="131" t="s">
        <v>379</v>
      </c>
      <c r="G80" s="95"/>
      <c r="H80" s="94">
        <f>'CUENTA T VS'!AK73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378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77</v>
      </c>
      <c r="F82" s="131" t="s">
        <v>378</v>
      </c>
      <c r="G82" s="95"/>
      <c r="H82" s="94">
        <f>'CUENTA T VS'!AL73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377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77</v>
      </c>
      <c r="F84" s="131" t="s">
        <v>377</v>
      </c>
      <c r="G84" s="95"/>
      <c r="H84" s="94">
        <f>'CUENTA T VS'!AM73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376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77</v>
      </c>
      <c r="F86" s="131" t="s">
        <v>376</v>
      </c>
      <c r="G86" s="95"/>
      <c r="H86" s="94">
        <f>'CUENTA T VS'!AN73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375</v>
      </c>
      <c r="G87" s="108">
        <f>G88+G106+G111+G116+G125+G148+G157+G179+G208</f>
        <v>72094.11</v>
      </c>
      <c r="H87" s="108">
        <f>H88+H106+H111+H116+H125+H148+H157+H179+H208</f>
        <v>581115.77</v>
      </c>
      <c r="I87" s="108">
        <f>I88+I106+I111+I116+I125+I148+I157+I179+I208</f>
        <v>0</v>
      </c>
      <c r="J87" s="108">
        <f t="shared" si="0"/>
        <v>653209.88</v>
      </c>
      <c r="K87" s="107">
        <f>J87/$J$25</f>
        <v>0.22945925242765322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374</v>
      </c>
      <c r="G88" s="108">
        <f>+G89+G91+G93+G95+G97+G99+G102+G104</f>
        <v>24058.15</v>
      </c>
      <c r="H88" s="108">
        <f>+H89+H91+H93+H95+H97+H99+H102+H104</f>
        <v>15857.73</v>
      </c>
      <c r="I88" s="108">
        <f>+I89+I91+I93+I95+I97+I99+I102+I104</f>
        <v>0</v>
      </c>
      <c r="J88" s="108">
        <f t="shared" ref="J88:J153" si="4">SUM(G88:I88)</f>
        <v>39915.880000000005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373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77</v>
      </c>
      <c r="F90" s="128" t="s">
        <v>373</v>
      </c>
      <c r="G90" s="94">
        <f>'CONSOLIDADO FR'!K19</f>
        <v>0</v>
      </c>
      <c r="H90" s="94">
        <f>'CUENTA T VS'!AO73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372</v>
      </c>
      <c r="G91" s="100">
        <f>SUM(G92)</f>
        <v>0</v>
      </c>
      <c r="H91" s="100">
        <f>SUM(H92)</f>
        <v>0</v>
      </c>
      <c r="I91" s="100">
        <f>SUM(I92)</f>
        <v>0</v>
      </c>
      <c r="J91" s="100">
        <f t="shared" si="4"/>
        <v>0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77</v>
      </c>
      <c r="F92" s="128" t="s">
        <v>372</v>
      </c>
      <c r="G92" s="94">
        <f>'CONSOLIDADO FR'!K21</f>
        <v>0</v>
      </c>
      <c r="H92" s="94">
        <f>'CUENTA T VS'!AP73</f>
        <v>0</v>
      </c>
      <c r="I92" s="94"/>
      <c r="J92" s="94">
        <f t="shared" si="4"/>
        <v>0</v>
      </c>
      <c r="K92" s="93">
        <f>J92/$J$25</f>
        <v>0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143</v>
      </c>
      <c r="G93" s="100">
        <f>SUM(G94)</f>
        <v>12058.15</v>
      </c>
      <c r="H93" s="100">
        <f>SUM(H94)</f>
        <v>15857.73</v>
      </c>
      <c r="I93" s="100">
        <f>SUM(I94)</f>
        <v>0</v>
      </c>
      <c r="J93" s="100">
        <f t="shared" si="4"/>
        <v>27915.879999999997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77</v>
      </c>
      <c r="F94" s="128" t="s">
        <v>143</v>
      </c>
      <c r="G94" s="94">
        <f>'CONSOLIDADO FR'!K23</f>
        <v>12058.15</v>
      </c>
      <c r="H94" s="94">
        <f>'CUENTA T VS'!AQ73</f>
        <v>15857.73</v>
      </c>
      <c r="I94" s="94"/>
      <c r="J94" s="94">
        <f t="shared" si="4"/>
        <v>27915.879999999997</v>
      </c>
      <c r="K94" s="93">
        <f>J94/$J$25</f>
        <v>9.8062768978020905E-3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142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77</v>
      </c>
      <c r="F96" s="128" t="s">
        <v>142</v>
      </c>
      <c r="G96" s="94">
        <f>'CONSOLIDADO FR'!K25</f>
        <v>0</v>
      </c>
      <c r="H96" s="94">
        <f>'CUENTA T VS'!AR73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371</v>
      </c>
      <c r="G97" s="100">
        <f>SUM(G98)</f>
        <v>0</v>
      </c>
      <c r="H97" s="100">
        <f>SUM(H98)</f>
        <v>0</v>
      </c>
      <c r="I97" s="100">
        <f>SUM(I98)</f>
        <v>0</v>
      </c>
      <c r="J97" s="100">
        <f t="shared" si="4"/>
        <v>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77</v>
      </c>
      <c r="F98" s="128" t="s">
        <v>371</v>
      </c>
      <c r="G98" s="94">
        <f>'CONSOLIDADO FR'!K27</f>
        <v>0</v>
      </c>
      <c r="H98" s="94">
        <f>'CUENTA T VS'!AS73</f>
        <v>0</v>
      </c>
      <c r="I98" s="94"/>
      <c r="J98" s="94">
        <f t="shared" si="4"/>
        <v>0</v>
      </c>
      <c r="K98" s="93">
        <f>J98/$J$25</f>
        <v>0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140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77</v>
      </c>
      <c r="F100" s="128" t="s">
        <v>139</v>
      </c>
      <c r="G100" s="94">
        <f>'CONSOLIDADO FR'!K29</f>
        <v>0</v>
      </c>
      <c r="H100" s="94">
        <f>'CUENTA T VS'!AT73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76</v>
      </c>
      <c r="F101" s="128" t="s">
        <v>370</v>
      </c>
      <c r="G101" s="94"/>
      <c r="H101" s="94">
        <f>'CUENTA T VS'!AU73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138</v>
      </c>
      <c r="G102" s="100">
        <f>SUM(G103)</f>
        <v>12000</v>
      </c>
      <c r="H102" s="100">
        <f>SUM(H103)</f>
        <v>0</v>
      </c>
      <c r="I102" s="100">
        <f>SUM(I103)</f>
        <v>0</v>
      </c>
      <c r="J102" s="100">
        <f t="shared" si="4"/>
        <v>12000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77</v>
      </c>
      <c r="F103" s="128" t="s">
        <v>138</v>
      </c>
      <c r="G103" s="94">
        <f>'CONSOLIDADO FR'!K31</f>
        <v>12000</v>
      </c>
      <c r="H103" s="94">
        <f>'CUENTA T VS'!AV73</f>
        <v>0</v>
      </c>
      <c r="I103" s="94"/>
      <c r="J103" s="94">
        <f t="shared" si="4"/>
        <v>12000</v>
      </c>
      <c r="K103" s="93">
        <f>J103/$J$25</f>
        <v>4.2153542275445051E-3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137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77</v>
      </c>
      <c r="F105" s="128" t="s">
        <v>137</v>
      </c>
      <c r="G105" s="94">
        <f>'CONSOLIDADO FR'!K33</f>
        <v>0</v>
      </c>
      <c r="H105" s="94">
        <f>'CUENTA T VS'!AW73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369</v>
      </c>
      <c r="G106" s="108">
        <f>+G107+G109</f>
        <v>0</v>
      </c>
      <c r="H106" s="108">
        <f>+H107+H109</f>
        <v>0</v>
      </c>
      <c r="I106" s="108">
        <f>+I107+I109</f>
        <v>0</v>
      </c>
      <c r="J106" s="108">
        <f t="shared" si="4"/>
        <v>0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368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77</v>
      </c>
      <c r="F108" s="128" t="s">
        <v>368</v>
      </c>
      <c r="G108" s="94">
        <f>'CONSOLIDADO FR'!K36</f>
        <v>0</v>
      </c>
      <c r="H108" s="94">
        <f>'CUENTA T VS'!AX73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367</v>
      </c>
      <c r="G109" s="100">
        <f>SUM(G110)</f>
        <v>0</v>
      </c>
      <c r="H109" s="100">
        <f>SUM(H110)</f>
        <v>0</v>
      </c>
      <c r="I109" s="100">
        <f>SUM(I110)</f>
        <v>0</v>
      </c>
      <c r="J109" s="100">
        <f t="shared" si="4"/>
        <v>0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77</v>
      </c>
      <c r="F110" s="128" t="s">
        <v>367</v>
      </c>
      <c r="G110" s="94">
        <f>'CONSOLIDADO FR'!K38</f>
        <v>0</v>
      </c>
      <c r="H110" s="94">
        <f>'CUENTA T VS'!AY73</f>
        <v>0</v>
      </c>
      <c r="I110" s="94"/>
      <c r="J110" s="94">
        <f t="shared" si="4"/>
        <v>0</v>
      </c>
      <c r="K110" s="93">
        <f>J110/$J$25</f>
        <v>0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366</v>
      </c>
      <c r="G111" s="108">
        <f>+G112+G114</f>
        <v>40100</v>
      </c>
      <c r="H111" s="108">
        <f>+H112+H114</f>
        <v>0</v>
      </c>
      <c r="I111" s="108">
        <f>+I112+I114</f>
        <v>0</v>
      </c>
      <c r="J111" s="108">
        <f t="shared" si="4"/>
        <v>40100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365</v>
      </c>
      <c r="G112" s="100">
        <f>SUM(G113)</f>
        <v>40100</v>
      </c>
      <c r="H112" s="100">
        <f>SUM(H113)</f>
        <v>0</v>
      </c>
      <c r="I112" s="100">
        <f>SUM(I113)</f>
        <v>0</v>
      </c>
      <c r="J112" s="100">
        <f t="shared" si="4"/>
        <v>40100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77</v>
      </c>
      <c r="F113" s="128" t="s">
        <v>365</v>
      </c>
      <c r="G113" s="94">
        <f>'CONSOLIDADO FR'!K41</f>
        <v>40100</v>
      </c>
      <c r="H113" s="94">
        <f>'CUENTA T VS'!AZ73</f>
        <v>0</v>
      </c>
      <c r="I113" s="94"/>
      <c r="J113" s="94">
        <f t="shared" si="4"/>
        <v>40100</v>
      </c>
      <c r="K113" s="93">
        <f>J113/$J$25</f>
        <v>1.4086308710377887E-2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131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77</v>
      </c>
      <c r="F115" s="128" t="s">
        <v>131</v>
      </c>
      <c r="G115" s="94">
        <f>'CONSOLIDADO FR'!K43</f>
        <v>0</v>
      </c>
      <c r="H115" s="94">
        <f>'CUENTA T VS'!BA73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364</v>
      </c>
      <c r="G116" s="108">
        <f>+G117+G119+G121+G123</f>
        <v>0</v>
      </c>
      <c r="H116" s="108">
        <f>+H117+H119+H121+H123</f>
        <v>11705.6</v>
      </c>
      <c r="I116" s="108">
        <f>+I117+I119+I121+I123</f>
        <v>0</v>
      </c>
      <c r="J116" s="108">
        <f t="shared" si="4"/>
        <v>11705.6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363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77</v>
      </c>
      <c r="F118" s="128" t="s">
        <v>363</v>
      </c>
      <c r="G118" s="94">
        <f>'CONSOLIDADO FR'!K46</f>
        <v>0</v>
      </c>
      <c r="H118" s="94">
        <f>'CUENTA T VS'!BB73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128</v>
      </c>
      <c r="G119" s="100">
        <f>SUM(G120)</f>
        <v>0</v>
      </c>
      <c r="H119" s="100">
        <f>SUM(H120)</f>
        <v>11705.6</v>
      </c>
      <c r="I119" s="100">
        <f>SUM(I120)</f>
        <v>0</v>
      </c>
      <c r="J119" s="100">
        <f t="shared" si="4"/>
        <v>11705.6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77</v>
      </c>
      <c r="F120" s="128" t="s">
        <v>128</v>
      </c>
      <c r="G120" s="94">
        <f>'CONSOLIDADO FR'!K48</f>
        <v>0</v>
      </c>
      <c r="H120" s="94">
        <f>'CUENTA T VS'!BC73</f>
        <v>11705.6</v>
      </c>
      <c r="I120" s="94"/>
      <c r="J120" s="94">
        <f t="shared" si="4"/>
        <v>11705.6</v>
      </c>
      <c r="K120" s="93">
        <f>J120/$J$25</f>
        <v>4.11193753716208E-3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362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77</v>
      </c>
      <c r="F122" s="128" t="s">
        <v>362</v>
      </c>
      <c r="G122" s="94">
        <f>'CONSOLIDADO FR'!K50</f>
        <v>0</v>
      </c>
      <c r="H122" s="94">
        <f>'CUENTA T VS'!BD73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361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77</v>
      </c>
      <c r="F124" s="128" t="s">
        <v>361</v>
      </c>
      <c r="G124" s="94">
        <f>'CONSOLIDADO FR'!K52</f>
        <v>0</v>
      </c>
      <c r="H124" s="94">
        <f>'CUENTA T VS'!BE73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360</v>
      </c>
      <c r="G125" s="108">
        <f>+G126+G128+G130+G136+G138+G140+G142+G144+G146</f>
        <v>0</v>
      </c>
      <c r="H125" s="108">
        <f t="shared" ref="H125:I125" si="5">+H126+H128+H130+H136+H138+H140+H142+H144+H146</f>
        <v>7000</v>
      </c>
      <c r="I125" s="108">
        <f t="shared" si="5"/>
        <v>0</v>
      </c>
      <c r="J125" s="108">
        <f>SUM(G125:I125)</f>
        <v>7000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359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77</v>
      </c>
      <c r="F127" s="128" t="s">
        <v>359</v>
      </c>
      <c r="G127" s="94">
        <f>'CONSOLIDADO FR'!K55</f>
        <v>0</v>
      </c>
      <c r="H127" s="94">
        <f>'CUENTA T VS'!BF73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358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77</v>
      </c>
      <c r="F129" s="128" t="s">
        <v>561</v>
      </c>
      <c r="G129" s="95"/>
      <c r="H129" s="94">
        <f>'CUENTA T VS'!BG73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123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77</v>
      </c>
      <c r="F131" s="128" t="s">
        <v>357</v>
      </c>
      <c r="G131" s="94">
        <f>'CONSOLIDADO FR'!K57</f>
        <v>0</v>
      </c>
      <c r="H131" s="94">
        <f>'CUENTA T VS'!BH73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76</v>
      </c>
      <c r="F132" s="128" t="s">
        <v>562</v>
      </c>
      <c r="G132" s="94">
        <f>'CONSOLIDADO FR'!K58</f>
        <v>0</v>
      </c>
      <c r="H132" s="94">
        <f>'CUENTA T VS'!BI73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198</v>
      </c>
      <c r="F133" s="128" t="s">
        <v>356</v>
      </c>
      <c r="G133" s="94">
        <f>'CONSOLIDADO FR'!K59</f>
        <v>0</v>
      </c>
      <c r="H133" s="94">
        <f>'CUENTA T VS'!BJ73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266</v>
      </c>
      <c r="F134" s="128" t="s">
        <v>355</v>
      </c>
      <c r="G134" s="94">
        <f>'CONSOLIDADO FR'!K60</f>
        <v>0</v>
      </c>
      <c r="H134" s="94">
        <f>'CUENTA T VS'!BK73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264</v>
      </c>
      <c r="F135" s="128" t="s">
        <v>354</v>
      </c>
      <c r="G135" s="94">
        <f>'CONSOLIDADO FR'!K61</f>
        <v>0</v>
      </c>
      <c r="H135" s="94">
        <f>'CUENTA T VS'!BL73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353</v>
      </c>
      <c r="G136" s="100">
        <f>SUM(G137)</f>
        <v>0</v>
      </c>
      <c r="H136" s="100">
        <f>SUM(H137)</f>
        <v>7000</v>
      </c>
      <c r="I136" s="100">
        <f>SUM(I137)</f>
        <v>0</v>
      </c>
      <c r="J136" s="100">
        <f t="shared" si="4"/>
        <v>7000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77</v>
      </c>
      <c r="F137" s="128" t="s">
        <v>353</v>
      </c>
      <c r="G137" s="94">
        <f>'CONSOLIDADO FR'!K63</f>
        <v>0</v>
      </c>
      <c r="H137" s="94">
        <f>'CUENTA T VS'!BM73</f>
        <v>7000</v>
      </c>
      <c r="I137" s="95"/>
      <c r="J137" s="94">
        <f t="shared" si="4"/>
        <v>7000</v>
      </c>
      <c r="K137" s="93">
        <f>J137/$J$25</f>
        <v>2.4589566327342946E-3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352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77</v>
      </c>
      <c r="F139" s="128" t="s">
        <v>352</v>
      </c>
      <c r="G139" s="95"/>
      <c r="H139" s="94">
        <f>'CUENTA T VS'!BN73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351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77</v>
      </c>
      <c r="F141" s="128" t="s">
        <v>351</v>
      </c>
      <c r="G141" s="95"/>
      <c r="H141" s="94">
        <f>'CUENTA T VS'!BO73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350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77</v>
      </c>
      <c r="F143" s="128" t="s">
        <v>350</v>
      </c>
      <c r="G143" s="95"/>
      <c r="H143" s="94">
        <f>'CUENTA T VS'!BP73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349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77</v>
      </c>
      <c r="F145" s="128" t="s">
        <v>349</v>
      </c>
      <c r="G145" s="94">
        <f>'CONSOLIDADO FR'!K65</f>
        <v>0</v>
      </c>
      <c r="H145" s="94">
        <f>'CUENTA T VS'!BQ73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563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77</v>
      </c>
      <c r="F147" s="128" t="s">
        <v>564</v>
      </c>
      <c r="G147" s="94">
        <f>'CONSOLIDADO FR'!K67</f>
        <v>0</v>
      </c>
      <c r="H147" s="94">
        <f>'CUENTA T VS'!BR73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348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347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77</v>
      </c>
      <c r="F150" s="128" t="s">
        <v>347</v>
      </c>
      <c r="G150" s="94">
        <f>'CONSOLIDADO FR'!K70</f>
        <v>0</v>
      </c>
      <c r="H150" s="94">
        <f>'CUENTA T VS'!BS73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114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77</v>
      </c>
      <c r="F152" s="128" t="s">
        <v>114</v>
      </c>
      <c r="G152" s="94">
        <f>'CONSOLIDADO FR'!K72</f>
        <v>0</v>
      </c>
      <c r="H152" s="94">
        <f>'CUENTA T VS'!BT73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346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77</v>
      </c>
      <c r="F154" s="128" t="s">
        <v>346</v>
      </c>
      <c r="G154" s="95"/>
      <c r="H154" s="94">
        <f>'CUENTA T VS'!BU73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345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77</v>
      </c>
      <c r="F156" s="128" t="s">
        <v>345</v>
      </c>
      <c r="G156" s="95"/>
      <c r="H156" s="94">
        <f>'CUENTA T VS'!BV73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344</v>
      </c>
      <c r="G157" s="108">
        <f>+G158+G167+G177</f>
        <v>7000</v>
      </c>
      <c r="H157" s="108">
        <f>+H158+H167+H177</f>
        <v>542848.88</v>
      </c>
      <c r="I157" s="108">
        <f>+I158+I167+I177</f>
        <v>0</v>
      </c>
      <c r="J157" s="108">
        <f t="shared" si="6"/>
        <v>549848.88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343</v>
      </c>
      <c r="G158" s="100">
        <f>SUM(G159:G166)</f>
        <v>0</v>
      </c>
      <c r="H158" s="100">
        <f>SUM(H159:H166)</f>
        <v>0</v>
      </c>
      <c r="I158" s="100">
        <f>SUM(I159:I166)</f>
        <v>0</v>
      </c>
      <c r="J158" s="100">
        <f t="shared" si="6"/>
        <v>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77</v>
      </c>
      <c r="F159" s="125" t="s">
        <v>342</v>
      </c>
      <c r="G159" s="94">
        <f>'CONSOLIDADO FR'!K75</f>
        <v>0</v>
      </c>
      <c r="H159" s="94">
        <f>'CUENTA T VS'!BW73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76</v>
      </c>
      <c r="F160" s="125" t="s">
        <v>341</v>
      </c>
      <c r="G160" s="94"/>
      <c r="H160" s="94">
        <f>'CUENTA T VS'!BX73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198</v>
      </c>
      <c r="F161" s="125" t="s">
        <v>340</v>
      </c>
      <c r="G161" s="94">
        <f>'CONSOLIDADO FR'!K76</f>
        <v>0</v>
      </c>
      <c r="H161" s="94">
        <f>'CUENTA T VS'!BY73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266</v>
      </c>
      <c r="F162" s="125" t="s">
        <v>339</v>
      </c>
      <c r="G162" s="94"/>
      <c r="H162" s="94">
        <f>'CUENTA T VS'!BZ73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264</v>
      </c>
      <c r="F163" s="125" t="s">
        <v>338</v>
      </c>
      <c r="G163" s="94"/>
      <c r="H163" s="94">
        <f>'CUENTA T VS'!CA73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111</v>
      </c>
      <c r="F164" s="125" t="s">
        <v>337</v>
      </c>
      <c r="G164" s="94">
        <f>'CONSOLIDADO FR'!K77</f>
        <v>0</v>
      </c>
      <c r="H164" s="94">
        <f>'CUENTA T VS'!CB73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109</v>
      </c>
      <c r="F165" s="125" t="s">
        <v>567</v>
      </c>
      <c r="G165" s="94">
        <f>'CONSOLIDADO FR'!K78</f>
        <v>0</v>
      </c>
      <c r="H165" s="94">
        <f>'CUENTA T VS'!CC73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23</v>
      </c>
      <c r="F166" s="125" t="s">
        <v>336</v>
      </c>
      <c r="G166" s="94">
        <f>'CONSOLIDADO FR'!K79</f>
        <v>0</v>
      </c>
      <c r="H166" s="94">
        <f>'CUENTA T VS'!CD73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335</v>
      </c>
      <c r="G167" s="100">
        <f>SUM(G168:G176)</f>
        <v>7000</v>
      </c>
      <c r="H167" s="100">
        <f>SUM(H168:H176)</f>
        <v>542848.88</v>
      </c>
      <c r="I167" s="100">
        <f>SUM(I168:I176)</f>
        <v>0</v>
      </c>
      <c r="J167" s="100">
        <f t="shared" si="6"/>
        <v>549848.88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77</v>
      </c>
      <c r="F168" s="125" t="s">
        <v>334</v>
      </c>
      <c r="G168" s="94">
        <f>'CONSOLIDADO FR'!K81</f>
        <v>0</v>
      </c>
      <c r="H168" s="94">
        <f>'CUENTA T VS'!CE73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76</v>
      </c>
      <c r="F169" s="125" t="s">
        <v>568</v>
      </c>
      <c r="G169" s="94">
        <f>'CONSOLIDADO FR'!K82</f>
        <v>0</v>
      </c>
      <c r="H169" s="94">
        <f>'CUENTA T VS'!CF73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198</v>
      </c>
      <c r="F170" s="125" t="s">
        <v>333</v>
      </c>
      <c r="G170" s="95"/>
      <c r="H170" s="94">
        <f>'CUENTA T VS'!CG73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266</v>
      </c>
      <c r="F171" s="125" t="s">
        <v>332</v>
      </c>
      <c r="G171" s="94">
        <f>'CONSOLIDADO FR'!K83</f>
        <v>7000</v>
      </c>
      <c r="H171" s="94">
        <f>'CUENTA T VS'!CH73</f>
        <v>38772.68</v>
      </c>
      <c r="I171" s="95"/>
      <c r="J171" s="94">
        <f t="shared" si="6"/>
        <v>45772.68</v>
      </c>
      <c r="K171" s="93">
        <f t="shared" si="8"/>
        <v>1.6079005012003485E-2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264</v>
      </c>
      <c r="F172" s="125" t="s">
        <v>331</v>
      </c>
      <c r="G172" s="94">
        <f>'CONSOLIDADO FR'!K84</f>
        <v>0</v>
      </c>
      <c r="H172" s="94">
        <f>'CUENTA T VS'!CI73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111</v>
      </c>
      <c r="F173" s="121" t="s">
        <v>330</v>
      </c>
      <c r="G173" s="94">
        <f>'CONSOLIDADO FR'!K85</f>
        <v>0</v>
      </c>
      <c r="H173" s="94">
        <f>'CUENTA T VS'!CJ73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109</v>
      </c>
      <c r="F174" s="121" t="s">
        <v>329</v>
      </c>
      <c r="G174" s="94">
        <f>'CONSOLIDADO FR'!K86</f>
        <v>0</v>
      </c>
      <c r="H174" s="94">
        <f>'CUENTA T VS'!CK73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328</v>
      </c>
      <c r="F175" s="121" t="s">
        <v>327</v>
      </c>
      <c r="G175" s="94">
        <f>'CONSOLIDADO FR'!K87</f>
        <v>0</v>
      </c>
      <c r="H175" s="94">
        <f>'CUENTA T VS'!CL73</f>
        <v>474076.2</v>
      </c>
      <c r="I175" s="94"/>
      <c r="J175" s="94">
        <f t="shared" si="6"/>
        <v>474076.2</v>
      </c>
      <c r="K175" s="93">
        <f t="shared" si="8"/>
        <v>0.16653325948735287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23</v>
      </c>
      <c r="F176" s="121" t="s">
        <v>326</v>
      </c>
      <c r="G176" s="94">
        <f>'CONSOLIDADO FR'!K88</f>
        <v>0</v>
      </c>
      <c r="H176" s="94">
        <f>'CUENTA T VS'!CM73</f>
        <v>30000</v>
      </c>
      <c r="I176" s="94"/>
      <c r="J176" s="94">
        <f t="shared" si="6"/>
        <v>30000</v>
      </c>
      <c r="K176" s="93">
        <f t="shared" si="8"/>
        <v>1.0538385568861263E-2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325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77</v>
      </c>
      <c r="F178" s="98" t="s">
        <v>325</v>
      </c>
      <c r="G178" s="94">
        <f>'CONSOLIDADO FR'!K90</f>
        <v>0</v>
      </c>
      <c r="H178" s="94">
        <f>'CUENTA T VS'!CN73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324</v>
      </c>
      <c r="G179" s="108">
        <f>+G180+G182+G184+G186+G188+G192+G197+G204</f>
        <v>935.96</v>
      </c>
      <c r="H179" s="108">
        <f>+H180+H182+H184+H186+H188+H192+H197+H204</f>
        <v>3703.56</v>
      </c>
      <c r="I179" s="108">
        <f>+I180+I182+I184+I186+I188+I192+I197+I204</f>
        <v>0</v>
      </c>
      <c r="J179" s="108">
        <f t="shared" si="6"/>
        <v>4639.5200000000004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101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77</v>
      </c>
      <c r="F181" s="98" t="s">
        <v>101</v>
      </c>
      <c r="G181" s="94">
        <f>'CONSOLIDADO FR'!K93</f>
        <v>0</v>
      </c>
      <c r="H181" s="94">
        <f>'CUENTA T VS'!CO73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100</v>
      </c>
      <c r="G182" s="100">
        <f>SUM(G183)</f>
        <v>935.96</v>
      </c>
      <c r="H182" s="100">
        <f>SUM(H183)</f>
        <v>3703.56</v>
      </c>
      <c r="I182" s="100">
        <f>SUM(I183)</f>
        <v>0</v>
      </c>
      <c r="J182" s="100">
        <f t="shared" si="6"/>
        <v>4639.5200000000004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77</v>
      </c>
      <c r="F183" s="98" t="s">
        <v>100</v>
      </c>
      <c r="G183" s="94">
        <f>'CONSOLIDADO FR'!K95</f>
        <v>935.96</v>
      </c>
      <c r="H183" s="94">
        <f>'CUENTA T VS'!CP73</f>
        <v>3703.56</v>
      </c>
      <c r="I183" s="94"/>
      <c r="J183" s="94">
        <f t="shared" si="6"/>
        <v>4639.5200000000004</v>
      </c>
      <c r="K183" s="93">
        <f>J183/$J$25</f>
        <v>1.6297683538147737E-3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323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77</v>
      </c>
      <c r="F185" s="98" t="s">
        <v>323</v>
      </c>
      <c r="G185" s="94">
        <f>'CONSOLIDADO FR'!K97</f>
        <v>0</v>
      </c>
      <c r="H185" s="94">
        <f>'CUENTA T VS'!CQ73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98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77</v>
      </c>
      <c r="F187" s="98" t="s">
        <v>98</v>
      </c>
      <c r="G187" s="94">
        <f>'CONSOLIDADO FR'!K99</f>
        <v>0</v>
      </c>
      <c r="H187" s="94">
        <f>'CUENTA T VS'!CR73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97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77</v>
      </c>
      <c r="F189" s="98" t="s">
        <v>96</v>
      </c>
      <c r="G189" s="94">
        <f>'CONSOLIDADO FR'!K101</f>
        <v>0</v>
      </c>
      <c r="H189" s="94">
        <f>'CUENTA T VS'!CS73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76</v>
      </c>
      <c r="F190" s="98" t="s">
        <v>95</v>
      </c>
      <c r="G190" s="94">
        <f>'CONSOLIDADO FR'!K102</f>
        <v>0</v>
      </c>
      <c r="H190" s="94">
        <f>'CUENTA T VS'!CT73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198</v>
      </c>
      <c r="F191" s="98" t="s">
        <v>94</v>
      </c>
      <c r="G191" s="94">
        <f>'CONSOLIDADO FR'!K103</f>
        <v>0</v>
      </c>
      <c r="H191" s="94">
        <f>'CUENTA T VS'!CU73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93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77</v>
      </c>
      <c r="F193" s="98" t="s">
        <v>322</v>
      </c>
      <c r="G193" s="94">
        <f>'CONSOLIDADO FR'!K105</f>
        <v>0</v>
      </c>
      <c r="H193" s="94">
        <f>'CUENTA T VS'!CV73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76</v>
      </c>
      <c r="F194" s="98" t="s">
        <v>91</v>
      </c>
      <c r="G194" s="94">
        <f>'CONSOLIDADO FR'!K106</f>
        <v>0</v>
      </c>
      <c r="H194" s="94">
        <f>'CUENTA T VS'!CW73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198</v>
      </c>
      <c r="F195" s="98" t="s">
        <v>321</v>
      </c>
      <c r="G195" s="94"/>
      <c r="H195" s="94">
        <f>'CUENTA T VS'!CX73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266</v>
      </c>
      <c r="F196" s="98" t="s">
        <v>320</v>
      </c>
      <c r="G196" s="94"/>
      <c r="H196" s="94">
        <f>'CUENTA T VS'!CY73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319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77</v>
      </c>
      <c r="F198" s="121" t="s">
        <v>318</v>
      </c>
      <c r="G198" s="94"/>
      <c r="H198" s="94">
        <f>'CUENTA T VS'!CZ73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76</v>
      </c>
      <c r="F199" s="121" t="s">
        <v>317</v>
      </c>
      <c r="G199" s="94">
        <f>'CONSOLIDADO FR'!K108</f>
        <v>0</v>
      </c>
      <c r="H199" s="94">
        <f>'CUENTA T VS'!DA73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198</v>
      </c>
      <c r="F200" s="121" t="s">
        <v>316</v>
      </c>
      <c r="G200" s="94">
        <f>'CONSOLIDADO FR'!K109</f>
        <v>0</v>
      </c>
      <c r="H200" s="94">
        <f>'CUENTA T VS'!DB73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266</v>
      </c>
      <c r="F201" s="121" t="s">
        <v>315</v>
      </c>
      <c r="G201" s="94">
        <f>'CONSOLIDADO FR'!K110</f>
        <v>0</v>
      </c>
      <c r="H201" s="94">
        <f>'CUENTA T VS'!DC73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264</v>
      </c>
      <c r="F202" s="121" t="s">
        <v>314</v>
      </c>
      <c r="G202" s="94">
        <f>'CONSOLIDADO FR'!K111</f>
        <v>0</v>
      </c>
      <c r="H202" s="94">
        <f>'CUENTA T VS'!DD73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111</v>
      </c>
      <c r="F203" s="121" t="s">
        <v>313</v>
      </c>
      <c r="G203" s="94">
        <f>'CONSOLIDADO FR'!K112</f>
        <v>0</v>
      </c>
      <c r="H203" s="94">
        <f>'CUENTA T VS'!DE73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86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77</v>
      </c>
      <c r="F205" s="121" t="s">
        <v>85</v>
      </c>
      <c r="G205" s="94">
        <f>'CONSOLIDADO FR'!K114</f>
        <v>0</v>
      </c>
      <c r="H205" s="94">
        <f>'CUENTA T VS'!DF73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76</v>
      </c>
      <c r="F206" s="121" t="s">
        <v>84</v>
      </c>
      <c r="G206" s="94">
        <f>'CONSOLIDADO FR'!K115</f>
        <v>0</v>
      </c>
      <c r="H206" s="94">
        <f>'CUENTA T VS'!DG73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198</v>
      </c>
      <c r="F207" s="121" t="s">
        <v>83</v>
      </c>
      <c r="G207" s="94">
        <f>'CONSOLIDADO FR'!K116</f>
        <v>0</v>
      </c>
      <c r="H207" s="94">
        <f>'CUENTA T VS'!DH73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312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81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77</v>
      </c>
      <c r="F210" s="121" t="s">
        <v>547</v>
      </c>
      <c r="G210" s="94">
        <f>'CONSOLIDADO FR'!K119</f>
        <v>0</v>
      </c>
      <c r="H210" s="94">
        <f>'CUENTA T VS'!DI73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198</v>
      </c>
      <c r="F211" s="121" t="s">
        <v>548</v>
      </c>
      <c r="G211" s="94">
        <f>'CONSOLIDADO FR'!K120</f>
        <v>0</v>
      </c>
      <c r="H211" s="94">
        <f>'CUENTA T VS'!DJ73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311</v>
      </c>
      <c r="G212" s="108">
        <f>G213+G225+G232+G245+G250+G261+G286+G303+G308</f>
        <v>403597.14999999997</v>
      </c>
      <c r="H212" s="108">
        <f>H213+H225+H232+H245+H250+H261+H286+H303+H308</f>
        <v>1403028.6600000001</v>
      </c>
      <c r="I212" s="108">
        <f>I213+I225+I232+I245+I250+I261+I286+I303+I308</f>
        <v>0</v>
      </c>
      <c r="J212" s="108">
        <f t="shared" si="6"/>
        <v>1806625.81</v>
      </c>
      <c r="K212" s="107">
        <f>J212/$J$25</f>
        <v>0.63463064548120962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310</v>
      </c>
      <c r="G213" s="108">
        <f>+G214+G217+G219+G223</f>
        <v>7000</v>
      </c>
      <c r="H213" s="108">
        <f>+H214+H217+H219+H223</f>
        <v>292621.2</v>
      </c>
      <c r="I213" s="108">
        <f>+I214+I217+I219+I223</f>
        <v>0</v>
      </c>
      <c r="J213" s="108">
        <f t="shared" si="6"/>
        <v>299621.2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78</v>
      </c>
      <c r="G214" s="100">
        <f>SUM(G215:G216)</f>
        <v>7000</v>
      </c>
      <c r="H214" s="100">
        <f>SUM(H215:H216)</f>
        <v>259928.7</v>
      </c>
      <c r="I214" s="100">
        <f>SUM(I215:I216)</f>
        <v>0</v>
      </c>
      <c r="J214" s="100">
        <f t="shared" si="6"/>
        <v>266928.7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77</v>
      </c>
      <c r="F215" s="98" t="s">
        <v>78</v>
      </c>
      <c r="G215" s="94">
        <f>'CONSOLIDADO FR'!K124</f>
        <v>7000</v>
      </c>
      <c r="H215" s="94">
        <f>'CUENTA T VS'!DK73</f>
        <v>259928.7</v>
      </c>
      <c r="I215" s="95"/>
      <c r="J215" s="94">
        <f t="shared" si="6"/>
        <v>266928.7</v>
      </c>
      <c r="K215" s="93">
        <f>J215/$J$25</f>
        <v>9.3766585333163247E-2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76</v>
      </c>
      <c r="F216" s="98" t="s">
        <v>309</v>
      </c>
      <c r="G216" s="95"/>
      <c r="H216" s="94">
        <f>'CUENTA T VS'!DL73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308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77</v>
      </c>
      <c r="F218" s="98" t="s">
        <v>308</v>
      </c>
      <c r="G218" s="95"/>
      <c r="H218" s="94">
        <f>'CUENTA T VS'!DM73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307</v>
      </c>
      <c r="G219" s="100">
        <f>SUM(G220:G222)</f>
        <v>0</v>
      </c>
      <c r="H219" s="100">
        <f>SUM(H220:H222)</f>
        <v>32692.5</v>
      </c>
      <c r="I219" s="100">
        <f>SUM(I220:I222)</f>
        <v>0</v>
      </c>
      <c r="J219" s="100">
        <f t="shared" ref="J219:J282" si="12">SUM(G219:I219)</f>
        <v>32692.5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77</v>
      </c>
      <c r="F220" s="98" t="s">
        <v>306</v>
      </c>
      <c r="G220" s="94"/>
      <c r="H220" s="94">
        <f>'CUENTA T VS'!DN73</f>
        <v>32692.5</v>
      </c>
      <c r="I220" s="95"/>
      <c r="J220" s="94">
        <f t="shared" si="12"/>
        <v>32692.5</v>
      </c>
      <c r="K220" s="93">
        <f>J220/$J$25</f>
        <v>1.1484205673666561E-2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76</v>
      </c>
      <c r="F221" s="98" t="s">
        <v>305</v>
      </c>
      <c r="G221" s="94"/>
      <c r="H221" s="94">
        <f>'CUENTA T VS'!DO73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198</v>
      </c>
      <c r="F222" s="98" t="s">
        <v>304</v>
      </c>
      <c r="G222" s="95"/>
      <c r="H222" s="94">
        <f>'CUENTA T VS'!DP73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303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77</v>
      </c>
      <c r="F224" s="98" t="s">
        <v>303</v>
      </c>
      <c r="G224" s="94">
        <f>'CONSOLIDADO FR'!K126</f>
        <v>0</v>
      </c>
      <c r="H224" s="94">
        <f>'CUENTA T VS'!DQ73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302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74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77</v>
      </c>
      <c r="F227" s="98" t="s">
        <v>74</v>
      </c>
      <c r="G227" s="94">
        <f>'CONSOLIDADO FR'!K129</f>
        <v>0</v>
      </c>
      <c r="H227" s="94">
        <f>'CUENTA T VS'!DR73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73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77</v>
      </c>
      <c r="F229" s="98" t="s">
        <v>73</v>
      </c>
      <c r="G229" s="94">
        <f>'CONSOLIDADO FR'!K131</f>
        <v>0</v>
      </c>
      <c r="H229" s="94">
        <f>'CUENTA T VS'!DS73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72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77</v>
      </c>
      <c r="F231" s="98" t="s">
        <v>72</v>
      </c>
      <c r="G231" s="94">
        <f>'CONSOLIDADO FR'!K133</f>
        <v>0</v>
      </c>
      <c r="H231" s="94">
        <f>'CUENTA T VS'!DT73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301</v>
      </c>
      <c r="G232" s="108">
        <f>+G233+G235+G237+G239+G241+G243</f>
        <v>0</v>
      </c>
      <c r="H232" s="108">
        <f>+H233+H235+H237+H239+H241+H243</f>
        <v>126071.76000000001</v>
      </c>
      <c r="I232" s="108">
        <f>+I233+I235+I237+I239+I241+I243</f>
        <v>0</v>
      </c>
      <c r="J232" s="108">
        <f t="shared" si="12"/>
        <v>126071.76000000001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70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77</v>
      </c>
      <c r="F234" s="98" t="s">
        <v>70</v>
      </c>
      <c r="G234" s="95">
        <f>'CONSOLIDADO FR'!K136</f>
        <v>0</v>
      </c>
      <c r="H234" s="94">
        <f>'CUENTA T VS'!DU73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572</v>
      </c>
      <c r="G235" s="100">
        <f>SUM(G236)</f>
        <v>0</v>
      </c>
      <c r="H235" s="100">
        <f>SUM(H236)</f>
        <v>59413</v>
      </c>
      <c r="I235" s="100">
        <f>SUM(I236)</f>
        <v>0</v>
      </c>
      <c r="J235" s="100">
        <f t="shared" si="12"/>
        <v>59413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77</v>
      </c>
      <c r="F236" s="98" t="s">
        <v>572</v>
      </c>
      <c r="G236" s="94">
        <f>'CONSOLIDADO FR'!K138</f>
        <v>0</v>
      </c>
      <c r="H236" s="94">
        <f>'CUENTA T VS'!DV73</f>
        <v>59413</v>
      </c>
      <c r="I236" s="94"/>
      <c r="J236" s="94">
        <f t="shared" si="12"/>
        <v>59413</v>
      </c>
      <c r="K236" s="93">
        <f>J236/$J$25</f>
        <v>2.0870570060091805E-2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69</v>
      </c>
      <c r="G237" s="100">
        <f>SUM(G238)</f>
        <v>0</v>
      </c>
      <c r="H237" s="100">
        <f>SUM(H238)</f>
        <v>66658.760000000009</v>
      </c>
      <c r="I237" s="100">
        <f>SUM(I238)</f>
        <v>0</v>
      </c>
      <c r="J237" s="100">
        <f t="shared" si="12"/>
        <v>66658.760000000009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77</v>
      </c>
      <c r="F238" s="98" t="s">
        <v>69</v>
      </c>
      <c r="G238" s="94">
        <f>'CONSOLIDADO FR'!K140</f>
        <v>0</v>
      </c>
      <c r="H238" s="94">
        <f>'CUENTA T VS'!DW73</f>
        <v>66658.760000000009</v>
      </c>
      <c r="I238" s="94"/>
      <c r="J238" s="94">
        <f t="shared" si="12"/>
        <v>66658.760000000009</v>
      </c>
      <c r="K238" s="93">
        <f>J238/$J$25</f>
        <v>2.3415857147406214E-2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68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77</v>
      </c>
      <c r="F240" s="98" t="s">
        <v>68</v>
      </c>
      <c r="G240" s="94">
        <f>'CONSOLIDADO FR'!K142</f>
        <v>0</v>
      </c>
      <c r="H240" s="94">
        <f>'CUENTA T VS'!DX73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300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77</v>
      </c>
      <c r="F242" s="98" t="s">
        <v>300</v>
      </c>
      <c r="G242" s="94">
        <f>'CONSOLIDADO FR'!K144</f>
        <v>0</v>
      </c>
      <c r="H242" s="94">
        <f>'CUENTA T VS'!DY73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299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77</v>
      </c>
      <c r="F244" s="98" t="s">
        <v>299</v>
      </c>
      <c r="G244" s="94"/>
      <c r="H244" s="94">
        <f>'CUENTA T VS'!DZ73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298</v>
      </c>
      <c r="G245" s="108">
        <f>+G246+G248</f>
        <v>336403.23</v>
      </c>
      <c r="H245" s="108">
        <f>+H246+H248</f>
        <v>240521.91999999998</v>
      </c>
      <c r="I245" s="108">
        <f>+I246+I248</f>
        <v>0</v>
      </c>
      <c r="J245" s="108">
        <f t="shared" si="12"/>
        <v>576925.14999999991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65</v>
      </c>
      <c r="G246" s="100">
        <f>SUM(G247)</f>
        <v>336403.23</v>
      </c>
      <c r="H246" s="100">
        <f>SUM(H247)</f>
        <v>240521.91999999998</v>
      </c>
      <c r="I246" s="100">
        <f>SUM(I247)</f>
        <v>0</v>
      </c>
      <c r="J246" s="100">
        <f t="shared" si="12"/>
        <v>576925.14999999991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77</v>
      </c>
      <c r="F247" s="98" t="s">
        <v>65</v>
      </c>
      <c r="G247" s="94">
        <f>'CONSOLIDADO FR'!K147</f>
        <v>336403.23</v>
      </c>
      <c r="H247" s="94">
        <f>'CUENTA T VS'!EA73</f>
        <v>240521.91999999998</v>
      </c>
      <c r="I247" s="94"/>
      <c r="J247" s="94">
        <f t="shared" si="12"/>
        <v>576925.14999999991</v>
      </c>
      <c r="K247" s="93">
        <f>J247/$J$25</f>
        <v>0.20266198916910394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297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77</v>
      </c>
      <c r="F249" s="98" t="s">
        <v>297</v>
      </c>
      <c r="G249" s="94"/>
      <c r="H249" s="94">
        <f>'CUENTA T VS'!EB73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296</v>
      </c>
      <c r="G250" s="108">
        <f>+G251+G253+G255+G257+G259</f>
        <v>0</v>
      </c>
      <c r="H250" s="108">
        <f>+H251+H253+H255+H257+H259</f>
        <v>36120</v>
      </c>
      <c r="I250" s="108">
        <f>+I251+I253+I255+I257+I259</f>
        <v>0</v>
      </c>
      <c r="J250" s="108">
        <f t="shared" si="12"/>
        <v>36120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63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77</v>
      </c>
      <c r="F252" s="98" t="s">
        <v>63</v>
      </c>
      <c r="G252" s="94">
        <f>'CONSOLIDADO FR'!K150</f>
        <v>0</v>
      </c>
      <c r="H252" s="94">
        <f>'CUENTA T VS'!EC73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62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77</v>
      </c>
      <c r="F254" s="98" t="s">
        <v>62</v>
      </c>
      <c r="G254" s="94">
        <f>'CONSOLIDADO FR'!K152</f>
        <v>0</v>
      </c>
      <c r="H254" s="94">
        <f>'CUENTA T VS'!ED73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61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77</v>
      </c>
      <c r="F256" s="98" t="s">
        <v>61</v>
      </c>
      <c r="G256" s="94">
        <f>'CONSOLIDADO FR'!K154</f>
        <v>0</v>
      </c>
      <c r="H256" s="94">
        <f>'CUENTA T VS'!EE73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60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77</v>
      </c>
      <c r="F258" s="98" t="s">
        <v>60</v>
      </c>
      <c r="G258" s="94">
        <f>'CONSOLIDADO FR'!K156</f>
        <v>0</v>
      </c>
      <c r="H258" s="94">
        <f>'CUENTA T VS'!EF73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59</v>
      </c>
      <c r="G259" s="100">
        <f>SUM(G260)</f>
        <v>0</v>
      </c>
      <c r="H259" s="100">
        <f>SUM(H260)</f>
        <v>36120</v>
      </c>
      <c r="I259" s="100">
        <f>SUM(I260)</f>
        <v>0</v>
      </c>
      <c r="J259" s="100">
        <f t="shared" si="12"/>
        <v>36120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77</v>
      </c>
      <c r="F260" s="98" t="s">
        <v>59</v>
      </c>
      <c r="G260" s="94">
        <f>'CONSOLIDADO FR'!K158</f>
        <v>0</v>
      </c>
      <c r="H260" s="94">
        <f>'CUENTA T VS'!EG73</f>
        <v>36120</v>
      </c>
      <c r="I260" s="94"/>
      <c r="J260" s="94">
        <f t="shared" si="12"/>
        <v>36120</v>
      </c>
      <c r="K260" s="93">
        <f>J260/$J$25</f>
        <v>1.268821622490896E-2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295</v>
      </c>
      <c r="G261" s="108">
        <f>+G262+G268+G272+G276+G284</f>
        <v>0</v>
      </c>
      <c r="H261" s="108">
        <f>+H262+H268+H272+H276+H284</f>
        <v>0</v>
      </c>
      <c r="I261" s="108">
        <f>+I262+I268+I272+I276+I284</f>
        <v>0</v>
      </c>
      <c r="J261" s="108">
        <f t="shared" si="12"/>
        <v>0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294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77</v>
      </c>
      <c r="F263" s="98" t="s">
        <v>56</v>
      </c>
      <c r="G263" s="94">
        <f>'CONSOLIDADO FR'!K161</f>
        <v>0</v>
      </c>
      <c r="H263" s="94">
        <f>'CUENTA T VS'!EH73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76</v>
      </c>
      <c r="F264" s="98" t="s">
        <v>55</v>
      </c>
      <c r="G264" s="94">
        <f>'CONSOLIDADO FR'!K162</f>
        <v>0</v>
      </c>
      <c r="H264" s="94">
        <f>'CUENTA T VS'!EI73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198</v>
      </c>
      <c r="F265" s="98" t="s">
        <v>54</v>
      </c>
      <c r="G265" s="94">
        <f>'CONSOLIDADO FR'!K163</f>
        <v>0</v>
      </c>
      <c r="H265" s="94">
        <f>'CUENTA T VS'!EJ73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266</v>
      </c>
      <c r="F266" s="98" t="s">
        <v>53</v>
      </c>
      <c r="G266" s="94">
        <f>'CONSOLIDADO FR'!K164</f>
        <v>0</v>
      </c>
      <c r="H266" s="94">
        <f>'CUENTA T VS'!EK73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264</v>
      </c>
      <c r="F267" s="98" t="s">
        <v>52</v>
      </c>
      <c r="G267" s="94">
        <f>'CONSOLIDADO FR'!K165</f>
        <v>0</v>
      </c>
      <c r="H267" s="94">
        <f>'CUENTA T VS'!EL73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51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77</v>
      </c>
      <c r="F269" s="98" t="s">
        <v>50</v>
      </c>
      <c r="G269" s="94">
        <f>'CONSOLIDADO FR'!K167</f>
        <v>0</v>
      </c>
      <c r="H269" s="94">
        <f>'CUENTA T VS'!EM73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76</v>
      </c>
      <c r="F270" s="98" t="s">
        <v>49</v>
      </c>
      <c r="G270" s="94">
        <f>'CONSOLIDADO FR'!K168</f>
        <v>0</v>
      </c>
      <c r="H270" s="94">
        <f>'CUENTA T VS'!EN73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198</v>
      </c>
      <c r="F271" s="98" t="s">
        <v>48</v>
      </c>
      <c r="G271" s="94">
        <f>'CONSOLIDADO FR'!K169</f>
        <v>0</v>
      </c>
      <c r="H271" s="94">
        <f>'CUENTA T VS'!EO73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47</v>
      </c>
      <c r="G272" s="100">
        <f>SUM(G273:G275)</f>
        <v>0</v>
      </c>
      <c r="H272" s="100">
        <f>SUM(H273:H275)</f>
        <v>0</v>
      </c>
      <c r="I272" s="100">
        <f>SUM(I273:I275)</f>
        <v>0</v>
      </c>
      <c r="J272" s="100">
        <f t="shared" si="12"/>
        <v>0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266</v>
      </c>
      <c r="F273" s="121" t="s">
        <v>46</v>
      </c>
      <c r="G273" s="94">
        <f>'CONSOLIDADO FR'!K171</f>
        <v>0</v>
      </c>
      <c r="H273" s="94">
        <f>'CUENTA T VS'!EP73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264</v>
      </c>
      <c r="F274" s="98" t="s">
        <v>45</v>
      </c>
      <c r="G274" s="94">
        <f>'CONSOLIDADO FR'!K172</f>
        <v>0</v>
      </c>
      <c r="H274" s="94">
        <f>'CUENTA T VS'!EQ73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111</v>
      </c>
      <c r="F275" s="98" t="s">
        <v>44</v>
      </c>
      <c r="G275" s="94">
        <f>'CONSOLIDADO FR'!K173</f>
        <v>0</v>
      </c>
      <c r="H275" s="94">
        <f>'CUENTA T VS'!ER73</f>
        <v>0</v>
      </c>
      <c r="I275" s="94"/>
      <c r="J275" s="94">
        <f t="shared" si="12"/>
        <v>0</v>
      </c>
      <c r="K275" s="93">
        <f>J275/$J$25</f>
        <v>0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43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77</v>
      </c>
      <c r="F277" s="98" t="s">
        <v>42</v>
      </c>
      <c r="G277" s="94">
        <f>'CONSOLIDADO FR'!K175</f>
        <v>0</v>
      </c>
      <c r="H277" s="94">
        <f>'CUENTA T VS'!ES73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76</v>
      </c>
      <c r="F278" s="98" t="s">
        <v>293</v>
      </c>
      <c r="G278" s="94"/>
      <c r="H278" s="94">
        <f>'CUENTA T VS'!ET73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198</v>
      </c>
      <c r="F279" s="98" t="s">
        <v>41</v>
      </c>
      <c r="G279" s="94">
        <f>'CONSOLIDADO FR'!K176</f>
        <v>0</v>
      </c>
      <c r="H279" s="94">
        <f>'CUENTA T VS'!EU73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266</v>
      </c>
      <c r="F280" s="98" t="s">
        <v>292</v>
      </c>
      <c r="G280" s="94"/>
      <c r="H280" s="94">
        <f>'CUENTA T VS'!EV73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264</v>
      </c>
      <c r="F281" s="98" t="s">
        <v>291</v>
      </c>
      <c r="G281" s="94"/>
      <c r="H281" s="94">
        <f>'CUENTA T VS'!EW73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111</v>
      </c>
      <c r="F282" s="98" t="s">
        <v>290</v>
      </c>
      <c r="G282" s="94"/>
      <c r="H282" s="94">
        <f>'CUENTA T VS'!EX73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109</v>
      </c>
      <c r="F283" s="98" t="s">
        <v>39</v>
      </c>
      <c r="G283" s="94">
        <f>'CONSOLIDADO FR'!K177</f>
        <v>0</v>
      </c>
      <c r="H283" s="94">
        <f>'CUENTA T VS'!EY73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289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77</v>
      </c>
      <c r="F285" s="98" t="s">
        <v>574</v>
      </c>
      <c r="G285" s="94">
        <f>'CONSOLIDADO FR'!K179</f>
        <v>0</v>
      </c>
      <c r="H285" s="94">
        <f>'CUENTA T VS'!EZ73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288</v>
      </c>
      <c r="G286" s="108">
        <f>G287+G295</f>
        <v>0</v>
      </c>
      <c r="H286" s="108">
        <f>H287+H295</f>
        <v>507059.65</v>
      </c>
      <c r="I286" s="108">
        <f>I287+I295</f>
        <v>0</v>
      </c>
      <c r="J286" s="108">
        <f t="shared" si="14"/>
        <v>507059.65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37</v>
      </c>
      <c r="G287" s="100">
        <f>SUM(G288:G294)</f>
        <v>0</v>
      </c>
      <c r="H287" s="100">
        <f>SUM(H288:H294)</f>
        <v>207500</v>
      </c>
      <c r="I287" s="100">
        <f>SUM(I288:I294)</f>
        <v>0</v>
      </c>
      <c r="J287" s="100">
        <f t="shared" si="14"/>
        <v>207500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77</v>
      </c>
      <c r="F288" s="98" t="s">
        <v>36</v>
      </c>
      <c r="G288" s="94">
        <f>'CONSOLIDADO FR'!K182</f>
        <v>0</v>
      </c>
      <c r="H288" s="94">
        <f>'CUENTA T VS'!FA73</f>
        <v>87500</v>
      </c>
      <c r="I288" s="94"/>
      <c r="J288" s="94">
        <f t="shared" si="14"/>
        <v>87500</v>
      </c>
      <c r="K288" s="93">
        <f t="shared" ref="K288:K294" si="15">J288/$J$25</f>
        <v>3.0736957909178683E-2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76</v>
      </c>
      <c r="F289" s="98" t="s">
        <v>35</v>
      </c>
      <c r="G289" s="94">
        <f>'CONSOLIDADO FR'!K183</f>
        <v>0</v>
      </c>
      <c r="H289" s="94">
        <f>'CUENTA T VS'!FB73</f>
        <v>120000</v>
      </c>
      <c r="I289" s="94"/>
      <c r="J289" s="94">
        <f t="shared" si="14"/>
        <v>120000</v>
      </c>
      <c r="K289" s="93">
        <f t="shared" si="15"/>
        <v>4.2153542275445051E-2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198</v>
      </c>
      <c r="F290" s="98" t="s">
        <v>287</v>
      </c>
      <c r="G290" s="94"/>
      <c r="H290" s="94">
        <f>'CUENTA T VS'!FC73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266</v>
      </c>
      <c r="F291" s="98" t="s">
        <v>33</v>
      </c>
      <c r="G291" s="94">
        <f>'CONSOLIDADO FR'!K184</f>
        <v>0</v>
      </c>
      <c r="H291" s="94">
        <f>'CUENTA T VS'!FD73</f>
        <v>0</v>
      </c>
      <c r="I291" s="94"/>
      <c r="J291" s="94">
        <f t="shared" si="14"/>
        <v>0</v>
      </c>
      <c r="K291" s="93">
        <f t="shared" si="15"/>
        <v>0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264</v>
      </c>
      <c r="F292" s="98" t="s">
        <v>286</v>
      </c>
      <c r="G292" s="94">
        <f>'CONSOLIDADO FR'!K185</f>
        <v>0</v>
      </c>
      <c r="H292" s="94">
        <f>'CUENTA T VS'!FE73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111</v>
      </c>
      <c r="F293" s="98" t="s">
        <v>31</v>
      </c>
      <c r="G293" s="94">
        <f>'CONSOLIDADO FR'!K186</f>
        <v>0</v>
      </c>
      <c r="H293" s="94">
        <f>'CUENTA T VS'!FF73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109</v>
      </c>
      <c r="F294" s="98" t="s">
        <v>285</v>
      </c>
      <c r="G294" s="94"/>
      <c r="H294" s="94">
        <f>'CUENTA T VS'!FG73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30</v>
      </c>
      <c r="G295" s="100">
        <f>SUM(G296:G302)</f>
        <v>0</v>
      </c>
      <c r="H295" s="100">
        <f>SUM(H296:H302)</f>
        <v>299559.65000000002</v>
      </c>
      <c r="I295" s="100">
        <f>SUM(I296:I302)</f>
        <v>0</v>
      </c>
      <c r="J295" s="100">
        <f t="shared" si="14"/>
        <v>299559.65000000002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77</v>
      </c>
      <c r="F296" s="98" t="s">
        <v>284</v>
      </c>
      <c r="G296" s="94"/>
      <c r="H296" s="94">
        <f>'CUENTA T VS'!FH73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76</v>
      </c>
      <c r="F297" s="98" t="s">
        <v>283</v>
      </c>
      <c r="G297" s="94">
        <f>'CONSOLIDADO FR'!K188</f>
        <v>0</v>
      </c>
      <c r="H297" s="94">
        <f>'CUENTA T VS'!FI73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198</v>
      </c>
      <c r="F298" s="98" t="s">
        <v>539</v>
      </c>
      <c r="G298" s="94">
        <f>'CONSOLIDADO FR'!K189</f>
        <v>0</v>
      </c>
      <c r="H298" s="94">
        <f>'CUENTA T VS'!FJ73</f>
        <v>179489.1</v>
      </c>
      <c r="I298" s="94"/>
      <c r="J298" s="94">
        <f t="shared" si="14"/>
        <v>179489.1</v>
      </c>
      <c r="K298" s="93">
        <f t="shared" si="16"/>
        <v>6.3050844706929871E-2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266</v>
      </c>
      <c r="F299" s="98" t="s">
        <v>282</v>
      </c>
      <c r="G299" s="94"/>
      <c r="H299" s="94">
        <f>'CUENTA T VS'!FK73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264</v>
      </c>
      <c r="F300" s="98" t="s">
        <v>281</v>
      </c>
      <c r="G300" s="94">
        <f>'CONSOLIDADO FR'!K190</f>
        <v>0</v>
      </c>
      <c r="H300" s="94">
        <f>'CUENTA T VS'!FL73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111</v>
      </c>
      <c r="F301" s="124" t="s">
        <v>280</v>
      </c>
      <c r="G301" s="94">
        <f>'CONSOLIDADO FR'!K191</f>
        <v>0</v>
      </c>
      <c r="H301" s="94">
        <f>'CUENTA T VS'!FM73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22</v>
      </c>
      <c r="G302" s="94">
        <f>'CONSOLIDADO FR'!K192</f>
        <v>0</v>
      </c>
      <c r="H302" s="94">
        <f>'CUENTA T VS'!FN73</f>
        <v>120070.55</v>
      </c>
      <c r="I302" s="94"/>
      <c r="J302" s="94">
        <f t="shared" si="14"/>
        <v>120070.55</v>
      </c>
      <c r="K302" s="93">
        <f t="shared" si="16"/>
        <v>4.2178325045507822E-2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279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278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77</v>
      </c>
      <c r="F305" s="98" t="s">
        <v>278</v>
      </c>
      <c r="G305" s="94"/>
      <c r="H305" s="94">
        <f>'CUENTA T VS'!FO73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277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77</v>
      </c>
      <c r="F307" s="121" t="s">
        <v>277</v>
      </c>
      <c r="G307" s="94"/>
      <c r="H307" s="94">
        <f>'CUENTA T VS'!FP73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276</v>
      </c>
      <c r="G308" s="108">
        <f>+G309+G312+G314+G316+G318+G320+G322+G324+G327</f>
        <v>60193.919999999998</v>
      </c>
      <c r="H308" s="108">
        <f>+H309+H312+H314+H316+H318+H320+H322+H324+H327</f>
        <v>200634.13000000003</v>
      </c>
      <c r="I308" s="108">
        <f>+I309+I312+I314+I316+I318+I320+I322+I324+I327</f>
        <v>0</v>
      </c>
      <c r="J308" s="108">
        <f t="shared" si="14"/>
        <v>260828.05000000005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20</v>
      </c>
      <c r="G309" s="100">
        <f>SUM(G310:G311)</f>
        <v>0</v>
      </c>
      <c r="H309" s="100">
        <f>SUM(H310:H311)</f>
        <v>0</v>
      </c>
      <c r="I309" s="100">
        <f t="shared" ref="I309" si="17">SUM(I310:I311)</f>
        <v>0</v>
      </c>
      <c r="J309" s="100">
        <f>SUM(G309:I309)</f>
        <v>0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77</v>
      </c>
      <c r="F310" s="98" t="s">
        <v>575</v>
      </c>
      <c r="G310" s="94">
        <f>'CONSOLIDADO FR'!K195</f>
        <v>0</v>
      </c>
      <c r="H310" s="94">
        <f>'CUENTA T VS'!FQ73</f>
        <v>0</v>
      </c>
      <c r="I310" s="94"/>
      <c r="J310" s="94">
        <f t="shared" si="14"/>
        <v>0</v>
      </c>
      <c r="K310" s="93">
        <f>J310/$J$25</f>
        <v>0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76</v>
      </c>
      <c r="F311" s="98" t="s">
        <v>576</v>
      </c>
      <c r="G311" s="94"/>
      <c r="H311" s="94">
        <f>'CUENTA T VS'!FR73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578</v>
      </c>
      <c r="G312" s="100">
        <f>SUM(G313)</f>
        <v>0</v>
      </c>
      <c r="H312" s="100">
        <f>SUM(H313)</f>
        <v>67445</v>
      </c>
      <c r="I312" s="100">
        <f>SUM(I313)</f>
        <v>0</v>
      </c>
      <c r="J312" s="100">
        <f t="shared" si="14"/>
        <v>67445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77</v>
      </c>
      <c r="F313" s="98" t="s">
        <v>577</v>
      </c>
      <c r="G313" s="94">
        <f>'CONSOLIDADO FR'!K197</f>
        <v>0</v>
      </c>
      <c r="H313" s="94">
        <f>'CUENTA T VS'!FS73</f>
        <v>67445</v>
      </c>
      <c r="I313" s="94"/>
      <c r="J313" s="94">
        <f t="shared" si="14"/>
        <v>67445</v>
      </c>
      <c r="K313" s="93">
        <f>J313/$J$25</f>
        <v>2.3692047156394929E-2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275</v>
      </c>
      <c r="G314" s="100">
        <f>SUM(G315)</f>
        <v>60193.919999999998</v>
      </c>
      <c r="H314" s="100">
        <f>SUM(H315)</f>
        <v>125522.64</v>
      </c>
      <c r="I314" s="100">
        <f>SUM(I315)</f>
        <v>0</v>
      </c>
      <c r="J314" s="100">
        <f t="shared" si="14"/>
        <v>185716.56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77</v>
      </c>
      <c r="F315" s="98" t="s">
        <v>275</v>
      </c>
      <c r="G315" s="94">
        <f>'CONSOLIDADO FR'!K199</f>
        <v>60193.919999999998</v>
      </c>
      <c r="H315" s="94">
        <f>'CUENTA T VS'!FT73</f>
        <v>125522.64</v>
      </c>
      <c r="I315" s="94"/>
      <c r="J315" s="94">
        <f t="shared" si="14"/>
        <v>185716.56</v>
      </c>
      <c r="K315" s="93">
        <f>J315/$J$25</f>
        <v>6.5238423860085229E-2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274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77</v>
      </c>
      <c r="F317" s="98" t="s">
        <v>274</v>
      </c>
      <c r="G317" s="94"/>
      <c r="H317" s="94">
        <f>'CUENTA T VS'!FU73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18</v>
      </c>
      <c r="G318" s="100">
        <f>SUM(G319)</f>
        <v>0</v>
      </c>
      <c r="H318" s="100">
        <f>SUM(H319)</f>
        <v>4958.3900000000003</v>
      </c>
      <c r="I318" s="100">
        <f>SUM(I319)</f>
        <v>0</v>
      </c>
      <c r="J318" s="100">
        <f t="shared" si="14"/>
        <v>4958.3900000000003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77</v>
      </c>
      <c r="F319" s="98" t="s">
        <v>18</v>
      </c>
      <c r="G319" s="94">
        <f>'CONSOLIDADO FR'!K201</f>
        <v>0</v>
      </c>
      <c r="H319" s="94">
        <f>'CUENTA T VS'!FV73</f>
        <v>4958.3900000000003</v>
      </c>
      <c r="I319" s="94"/>
      <c r="J319" s="94">
        <f t="shared" si="14"/>
        <v>4958.3900000000003</v>
      </c>
      <c r="K319" s="93">
        <f>J319/$J$25</f>
        <v>1.7417808540261999E-3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17</v>
      </c>
      <c r="G320" s="100">
        <f>SUM(G321)</f>
        <v>0</v>
      </c>
      <c r="H320" s="100">
        <f>SUM(H321)</f>
        <v>2708.1</v>
      </c>
      <c r="I320" s="100">
        <f>SUM(I321)</f>
        <v>0</v>
      </c>
      <c r="J320" s="100">
        <f t="shared" si="14"/>
        <v>2708.1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77</v>
      </c>
      <c r="F321" s="98" t="s">
        <v>17</v>
      </c>
      <c r="G321" s="94">
        <f>'CONSOLIDADO FR'!K203</f>
        <v>0</v>
      </c>
      <c r="H321" s="94">
        <f>'CUENTA T VS'!FW73</f>
        <v>2708.1</v>
      </c>
      <c r="I321" s="94"/>
      <c r="J321" s="94">
        <f t="shared" si="14"/>
        <v>2708.1</v>
      </c>
      <c r="K321" s="93">
        <f>J321/$J$25</f>
        <v>9.5130006530110608E-4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273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77</v>
      </c>
      <c r="F323" s="98" t="s">
        <v>273</v>
      </c>
      <c r="G323" s="94"/>
      <c r="H323" s="94">
        <f>'CUENTA T VS'!FX73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16</v>
      </c>
      <c r="G324" s="100">
        <f>SUM(G325:G326)</f>
        <v>0</v>
      </c>
      <c r="H324" s="100">
        <f>SUM(H325:H326)</f>
        <v>0</v>
      </c>
      <c r="I324" s="100">
        <f>SUM(I325:I326)</f>
        <v>0</v>
      </c>
      <c r="J324" s="100">
        <f t="shared" si="14"/>
        <v>0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77</v>
      </c>
      <c r="F325" s="98" t="s">
        <v>272</v>
      </c>
      <c r="G325" s="94">
        <f>'CONSOLIDADO FR'!K205</f>
        <v>0</v>
      </c>
      <c r="H325" s="94">
        <f>'CUENTA T VS'!FY73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76</v>
      </c>
      <c r="F326" s="98" t="s">
        <v>271</v>
      </c>
      <c r="G326" s="94">
        <f>'CONSOLIDADO FR'!K206</f>
        <v>0</v>
      </c>
      <c r="H326" s="94">
        <f>'CUENTA T VS'!FZ73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11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77</v>
      </c>
      <c r="F328" s="98" t="s">
        <v>11</v>
      </c>
      <c r="G328" s="94">
        <f>'CONSOLIDADO FR'!K208</f>
        <v>0</v>
      </c>
      <c r="H328" s="94">
        <f>'CUENTA T VS'!GA73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266</v>
      </c>
      <c r="F329" s="98" t="s">
        <v>579</v>
      </c>
      <c r="G329" s="94">
        <f>'CONSOLIDADO FR'!K209</f>
        <v>0</v>
      </c>
      <c r="H329" s="94">
        <f>'CUENTA T VS'!GB73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270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77</v>
      </c>
      <c r="F331" s="98" t="s">
        <v>269</v>
      </c>
      <c r="G331" s="94"/>
      <c r="H331" s="94">
        <f>'CUENTA T VS'!GC73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76</v>
      </c>
      <c r="F332" s="98" t="s">
        <v>268</v>
      </c>
      <c r="G332" s="94"/>
      <c r="H332" s="94">
        <f>'CUENTA T VS'!GD73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198</v>
      </c>
      <c r="F333" s="98" t="s">
        <v>267</v>
      </c>
      <c r="G333" s="94"/>
      <c r="H333" s="94">
        <f>'CUENTA T VS'!GE73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266</v>
      </c>
      <c r="F334" s="98" t="s">
        <v>265</v>
      </c>
      <c r="G334" s="94"/>
      <c r="H334" s="94">
        <f>'CUENTA T VS'!GF73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264</v>
      </c>
      <c r="F335" s="98" t="s">
        <v>263</v>
      </c>
      <c r="G335" s="94"/>
      <c r="H335" s="94">
        <f>'CUENTA T VS'!GG73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262</v>
      </c>
      <c r="G336" s="108">
        <f>G337+G348+G357+G366+G383+G400+G405+G424+G446</f>
        <v>0</v>
      </c>
      <c r="H336" s="108">
        <f>H337+H348+H357+H366+H383+H400+H405+H424+H446</f>
        <v>386900.16000000003</v>
      </c>
      <c r="I336" s="108">
        <f>I337+I348+I357+I366+I383+I400+I405+I424+I446</f>
        <v>0</v>
      </c>
      <c r="J336" s="108">
        <f t="shared" si="14"/>
        <v>386900.16000000003</v>
      </c>
      <c r="K336" s="107">
        <f t="shared" si="18"/>
        <v>0.13591010209113713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261</v>
      </c>
      <c r="G337" s="108">
        <f>+G338+G340+G342+G344+G346</f>
        <v>0</v>
      </c>
      <c r="H337" s="108">
        <f>+H338+H340+H342+H344+H346</f>
        <v>16140.01</v>
      </c>
      <c r="I337" s="108">
        <f>+I338+I340+I342+I344+I346</f>
        <v>0</v>
      </c>
      <c r="J337" s="108">
        <f t="shared" si="14"/>
        <v>16140.01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580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77</v>
      </c>
      <c r="F339" s="96" t="s">
        <v>580</v>
      </c>
      <c r="G339" s="95"/>
      <c r="H339" s="94">
        <f>'CUENTA T VS'!GH73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260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77</v>
      </c>
      <c r="F341" s="96" t="s">
        <v>260</v>
      </c>
      <c r="G341" s="95"/>
      <c r="H341" s="94">
        <f>'CUENTA T VS'!GI73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581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77</v>
      </c>
      <c r="F343" s="96" t="s">
        <v>581</v>
      </c>
      <c r="G343" s="95"/>
      <c r="H343" s="94">
        <f>'CUENTA T VS'!GJ73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259</v>
      </c>
      <c r="G344" s="100">
        <f>SUM(G345)</f>
        <v>0</v>
      </c>
      <c r="H344" s="100">
        <f>SUM(H345)</f>
        <v>16140.01</v>
      </c>
      <c r="I344" s="100">
        <f>SUM(I345)</f>
        <v>0</v>
      </c>
      <c r="J344" s="100">
        <f t="shared" si="14"/>
        <v>16140.01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77</v>
      </c>
      <c r="F345" s="96" t="s">
        <v>259</v>
      </c>
      <c r="G345" s="95"/>
      <c r="H345" s="94">
        <f>'CUENTA T VS'!GK73</f>
        <v>16140.01</v>
      </c>
      <c r="I345" s="95"/>
      <c r="J345" s="94">
        <f t="shared" si="14"/>
        <v>16140.01</v>
      </c>
      <c r="K345" s="93">
        <f>J345/$J$25</f>
        <v>5.6696549488425485E-3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258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77</v>
      </c>
      <c r="F347" s="96" t="s">
        <v>258</v>
      </c>
      <c r="G347" s="95"/>
      <c r="H347" s="94">
        <f>'CUENTA T VS'!GL73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583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257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77</v>
      </c>
      <c r="F350" s="96" t="s">
        <v>257</v>
      </c>
      <c r="G350" s="95"/>
      <c r="H350" s="94">
        <f>'CUENTA T VS'!GM73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256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77</v>
      </c>
      <c r="F352" s="96" t="s">
        <v>256</v>
      </c>
      <c r="G352" s="95"/>
      <c r="H352" s="94">
        <f>'CUENTA T VS'!GN73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255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77</v>
      </c>
      <c r="F354" s="96" t="s">
        <v>255</v>
      </c>
      <c r="G354" s="95"/>
      <c r="H354" s="94">
        <f>'CUENTA T VS'!GO73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582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77</v>
      </c>
      <c r="F356" s="96" t="s">
        <v>582</v>
      </c>
      <c r="G356" s="95"/>
      <c r="H356" s="94">
        <f>'CUENTA T VS'!GP73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254</v>
      </c>
      <c r="G357" s="108">
        <f>+G358+G360+G362+G364</f>
        <v>0</v>
      </c>
      <c r="H357" s="108">
        <f>+H358+H360+H362+H364</f>
        <v>280760.15000000002</v>
      </c>
      <c r="I357" s="108">
        <f>+I358+I360+I362+I364</f>
        <v>0</v>
      </c>
      <c r="J357" s="108">
        <f t="shared" si="19"/>
        <v>280760.15000000002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253</v>
      </c>
      <c r="G358" s="100">
        <f>SUM(G359)</f>
        <v>0</v>
      </c>
      <c r="H358" s="100">
        <f>SUM(H359)</f>
        <v>0</v>
      </c>
      <c r="I358" s="100">
        <f>SUM(I359)</f>
        <v>0</v>
      </c>
      <c r="J358" s="100">
        <f t="shared" si="19"/>
        <v>0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77</v>
      </c>
      <c r="F359" s="96" t="s">
        <v>253</v>
      </c>
      <c r="G359" s="95"/>
      <c r="H359" s="94">
        <f>'CUENTA T VS'!GQ73</f>
        <v>0</v>
      </c>
      <c r="I359" s="95"/>
      <c r="J359" s="94">
        <f t="shared" si="19"/>
        <v>0</v>
      </c>
      <c r="K359" s="93">
        <f>J359/$J$25</f>
        <v>0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252</v>
      </c>
      <c r="G360" s="100">
        <f>SUM(G361)</f>
        <v>0</v>
      </c>
      <c r="H360" s="100">
        <f>SUM(H361)</f>
        <v>280760.15000000002</v>
      </c>
      <c r="I360" s="100">
        <f>SUM(I361)</f>
        <v>0</v>
      </c>
      <c r="J360" s="100">
        <f t="shared" si="19"/>
        <v>280760.15000000002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77</v>
      </c>
      <c r="F361" s="96" t="s">
        <v>252</v>
      </c>
      <c r="G361" s="95"/>
      <c r="H361" s="94">
        <f>'CUENTA T VS'!GR73</f>
        <v>280760.15000000002</v>
      </c>
      <c r="I361" s="95"/>
      <c r="J361" s="94">
        <f t="shared" si="19"/>
        <v>280760.15000000002</v>
      </c>
      <c r="K361" s="93">
        <f>J361/$J$25</f>
        <v>9.8625290435710791E-2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251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77</v>
      </c>
      <c r="F363" s="96" t="s">
        <v>251</v>
      </c>
      <c r="G363" s="95"/>
      <c r="H363" s="94">
        <f>'CUENTA T VS'!GS73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584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77</v>
      </c>
      <c r="F365" s="96" t="s">
        <v>584</v>
      </c>
      <c r="G365" s="95"/>
      <c r="H365" s="94">
        <f>'CUENTA T VS'!GT73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250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249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77</v>
      </c>
      <c r="F368" s="96" t="s">
        <v>249</v>
      </c>
      <c r="G368" s="95"/>
      <c r="H368" s="94">
        <f>'CUENTA T VS'!GU73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248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77</v>
      </c>
      <c r="F370" s="96" t="s">
        <v>248</v>
      </c>
      <c r="G370" s="95"/>
      <c r="H370" s="94">
        <f>'CUENTA T VS'!GV73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247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77</v>
      </c>
      <c r="F372" s="96" t="s">
        <v>247</v>
      </c>
      <c r="G372" s="95"/>
      <c r="H372" s="94">
        <f>'CUENTA T VS'!GX73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246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77</v>
      </c>
      <c r="F374" s="96" t="s">
        <v>246</v>
      </c>
      <c r="G374" s="95"/>
      <c r="H374" s="94">
        <f>'CUENTA T VS'!GX73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245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77</v>
      </c>
      <c r="F376" s="96" t="s">
        <v>245</v>
      </c>
      <c r="G376" s="95"/>
      <c r="H376" s="94">
        <f>'CUENTA T VS'!GY73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244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77</v>
      </c>
      <c r="F378" s="96" t="s">
        <v>244</v>
      </c>
      <c r="G378" s="95"/>
      <c r="H378" s="94">
        <f>'CUENTA T VS'!GZ73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243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77</v>
      </c>
      <c r="F380" s="96" t="s">
        <v>243</v>
      </c>
      <c r="G380" s="95"/>
      <c r="H380" s="94">
        <f>'CUENTA T VS'!HA73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242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77</v>
      </c>
      <c r="F382" s="96" t="s">
        <v>242</v>
      </c>
      <c r="G382" s="95"/>
      <c r="H382" s="94">
        <f>'CUENTA T VS'!HB73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241</v>
      </c>
      <c r="G383" s="108">
        <f>+G384+G386+G388+G390+G392+G394+G396+G398</f>
        <v>0</v>
      </c>
      <c r="H383" s="108">
        <f>+H384+H386+H388+H390+H392+H394+H396+H398</f>
        <v>0</v>
      </c>
      <c r="I383" s="108">
        <f>+I384+I386+I388+I390+I392+I394+I396+I398</f>
        <v>0</v>
      </c>
      <c r="J383" s="108">
        <f t="shared" si="19"/>
        <v>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240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77</v>
      </c>
      <c r="F385" s="96" t="s">
        <v>240</v>
      </c>
      <c r="G385" s="95"/>
      <c r="H385" s="94">
        <f>'CUENTA T VS'!HC73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239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77</v>
      </c>
      <c r="F387" s="96" t="s">
        <v>239</v>
      </c>
      <c r="G387" s="95"/>
      <c r="H387" s="94">
        <f>'CUENTA T VS'!HD73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238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77</v>
      </c>
      <c r="F389" s="96" t="s">
        <v>238</v>
      </c>
      <c r="G389" s="95"/>
      <c r="H389" s="94">
        <f>'CUENTA T VS'!HE73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585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77</v>
      </c>
      <c r="F391" s="96" t="s">
        <v>585</v>
      </c>
      <c r="G391" s="95"/>
      <c r="H391" s="94">
        <f>'CUENTA T VS'!HF73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237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77</v>
      </c>
      <c r="F393" s="96" t="s">
        <v>237</v>
      </c>
      <c r="G393" s="95"/>
      <c r="H393" s="94">
        <f>'CUENTA T VS'!HG73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586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77</v>
      </c>
      <c r="F395" s="96" t="s">
        <v>586</v>
      </c>
      <c r="G395" s="95"/>
      <c r="H395" s="94">
        <f>'CUENTA T VS'!HH73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587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77</v>
      </c>
      <c r="F397" s="96" t="s">
        <v>587</v>
      </c>
      <c r="G397" s="95"/>
      <c r="H397" s="94">
        <f>'CUENTA T VS'!HI73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236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77</v>
      </c>
      <c r="F399" s="96" t="s">
        <v>236</v>
      </c>
      <c r="G399" s="95"/>
      <c r="H399" s="94">
        <f>'CUENTA T VS'!HJ73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235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234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174</v>
      </c>
      <c r="F402" s="96" t="s">
        <v>234</v>
      </c>
      <c r="G402" s="94"/>
      <c r="H402" s="94">
        <f>'CUENTA T VS'!HK73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233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174</v>
      </c>
      <c r="F404" s="96" t="s">
        <v>233</v>
      </c>
      <c r="G404" s="95"/>
      <c r="H404" s="94">
        <f>'CUENTA T VS'!HL73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232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231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77</v>
      </c>
      <c r="F407" s="96" t="s">
        <v>231</v>
      </c>
      <c r="G407" s="95"/>
      <c r="H407" s="94">
        <f>'CUENTA T VS'!HM73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230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77</v>
      </c>
      <c r="F409" s="96" t="s">
        <v>230</v>
      </c>
      <c r="G409" s="95"/>
      <c r="H409" s="94">
        <f>'CUENTA T VS'!HN73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229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77</v>
      </c>
      <c r="F411" s="96" t="s">
        <v>229</v>
      </c>
      <c r="G411" s="95"/>
      <c r="H411" s="94">
        <f>'CUENTA T VS'!HO73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228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77</v>
      </c>
      <c r="F413" s="96" t="s">
        <v>228</v>
      </c>
      <c r="G413" s="95"/>
      <c r="H413" s="94">
        <f>'CUENTA T VS'!HP73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227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77</v>
      </c>
      <c r="F415" s="96" t="s">
        <v>227</v>
      </c>
      <c r="G415" s="95"/>
      <c r="H415" s="94">
        <f>'CUENTA T VS'!HQ73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226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77</v>
      </c>
      <c r="F417" s="96" t="s">
        <v>226</v>
      </c>
      <c r="G417" s="95"/>
      <c r="H417" s="94">
        <f>'CUENTA T VS'!HR73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225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77</v>
      </c>
      <c r="F419" s="96" t="s">
        <v>225</v>
      </c>
      <c r="G419" s="95"/>
      <c r="H419" s="94">
        <f>'CUENTA T VS'!HS73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588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77</v>
      </c>
      <c r="F421" s="96" t="s">
        <v>588</v>
      </c>
      <c r="G421" s="95"/>
      <c r="H421" s="94">
        <f>'CUENTA T VS'!HT73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224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77</v>
      </c>
      <c r="F423" s="96" t="s">
        <v>224</v>
      </c>
      <c r="G423" s="95"/>
      <c r="H423" s="94">
        <f>'CUENTA T VS'!HU73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223</v>
      </c>
      <c r="G424" s="108">
        <f>G425+G427+G429+G432+G434+G436+G438+G440+G444</f>
        <v>0</v>
      </c>
      <c r="H424" s="108">
        <f>H425+H427+H429+H432+H434+H436+H438+H440+H444</f>
        <v>90000</v>
      </c>
      <c r="I424" s="108">
        <f>I425+I427+I429+I432+I434+I436+I438+I440+I444</f>
        <v>0</v>
      </c>
      <c r="J424" s="108">
        <f t="shared" si="20"/>
        <v>90000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222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77</v>
      </c>
      <c r="F426" s="96" t="s">
        <v>222</v>
      </c>
      <c r="G426" s="95"/>
      <c r="H426" s="94">
        <f>'CUENTA T VS'!HV73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221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77</v>
      </c>
      <c r="F428" s="96" t="s">
        <v>221</v>
      </c>
      <c r="G428" s="95"/>
      <c r="H428" s="94">
        <f>'CUENTA T VS'!HW73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220</v>
      </c>
      <c r="G429" s="100">
        <f>SUM(G430:G431)</f>
        <v>0</v>
      </c>
      <c r="H429" s="100">
        <f>SUM(H430:H431)</f>
        <v>90000</v>
      </c>
      <c r="I429" s="100">
        <f>SUM(I430:I431)</f>
        <v>0</v>
      </c>
      <c r="J429" s="100">
        <f t="shared" si="20"/>
        <v>90000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77</v>
      </c>
      <c r="F430" s="96" t="s">
        <v>219</v>
      </c>
      <c r="G430" s="95"/>
      <c r="H430" s="94">
        <f>'CUENTA T VS'!HX73</f>
        <v>90000</v>
      </c>
      <c r="I430" s="95"/>
      <c r="J430" s="94">
        <f t="shared" si="20"/>
        <v>90000</v>
      </c>
      <c r="K430" s="93">
        <f>J430/$J$25</f>
        <v>3.161515670658379E-2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76</v>
      </c>
      <c r="F431" s="96" t="s">
        <v>218</v>
      </c>
      <c r="G431" s="95"/>
      <c r="H431" s="94">
        <f>'CUENTA T VS'!HY73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217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77</v>
      </c>
      <c r="F433" s="96" t="s">
        <v>217</v>
      </c>
      <c r="G433" s="95"/>
      <c r="H433" s="94">
        <f>'CUENTA T VS'!HZ73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216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77</v>
      </c>
      <c r="F435" s="96" t="s">
        <v>216</v>
      </c>
      <c r="G435" s="94"/>
      <c r="H435" s="94">
        <f>'CUENTA T VS'!IA73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215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77</v>
      </c>
      <c r="F437" s="96" t="s">
        <v>215</v>
      </c>
      <c r="G437" s="94"/>
      <c r="H437" s="94">
        <f>'CUENTA T VS'!IB73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214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77</v>
      </c>
      <c r="F439" s="96" t="s">
        <v>214</v>
      </c>
      <c r="G439" s="95"/>
      <c r="H439" s="94">
        <f>'CUENTA T VS'!IC73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600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213</v>
      </c>
      <c r="F441" s="96" t="s">
        <v>212</v>
      </c>
      <c r="G441" s="94"/>
      <c r="H441" s="94">
        <f>'CUENTA T VS'!ID73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211</v>
      </c>
      <c r="F442" s="96" t="s">
        <v>210</v>
      </c>
      <c r="G442" s="94"/>
      <c r="H442" s="94">
        <f>'CUENTA T VS'!IE73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209</v>
      </c>
      <c r="F443" s="96" t="s">
        <v>208</v>
      </c>
      <c r="G443" s="94"/>
      <c r="H443" s="94">
        <f>'CUENTA T VS'!IF73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207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174</v>
      </c>
      <c r="F445" s="96" t="s">
        <v>207</v>
      </c>
      <c r="G445" s="94"/>
      <c r="H445" s="94">
        <f>'CUENTA T VS'!IG73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206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205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77</v>
      </c>
      <c r="F448" s="114" t="s">
        <v>205</v>
      </c>
      <c r="G448" s="113"/>
      <c r="H448" s="113">
        <f>'CUENTA T VS'!IH73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76</v>
      </c>
      <c r="F449" s="114" t="s">
        <v>589</v>
      </c>
      <c r="G449" s="113"/>
      <c r="H449" s="113">
        <f>'CUENTA T VS'!II73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204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77</v>
      </c>
      <c r="F451" s="96" t="s">
        <v>204</v>
      </c>
      <c r="G451" s="95"/>
      <c r="H451" s="94">
        <f>'CUENTA T VS'!IJ73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76</v>
      </c>
      <c r="F452" s="96" t="s">
        <v>590</v>
      </c>
      <c r="G452" s="95"/>
      <c r="H452" s="94">
        <f>'CUENTA T VS'!IK73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203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77</v>
      </c>
      <c r="F454" s="96" t="s">
        <v>203</v>
      </c>
      <c r="G454" s="95"/>
      <c r="H454" s="94">
        <f>'CUENTA T VS'!IL73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202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77</v>
      </c>
      <c r="F456" s="96" t="s">
        <v>202</v>
      </c>
      <c r="G456" s="95"/>
      <c r="H456" s="94">
        <f>'CUENTA T VS'!IM73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201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77</v>
      </c>
      <c r="F458" s="96" t="s">
        <v>200</v>
      </c>
      <c r="G458" s="95"/>
      <c r="H458" s="94">
        <f>'CUENTA T VS'!IN73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76</v>
      </c>
      <c r="F459" s="96" t="s">
        <v>199</v>
      </c>
      <c r="G459" s="95"/>
      <c r="H459" s="94">
        <f>'CUENTA T VS'!IO73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198</v>
      </c>
      <c r="F460" s="96" t="s">
        <v>197</v>
      </c>
      <c r="G460" s="95"/>
      <c r="H460" s="94">
        <f>'CUENTA T VS'!IP73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196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77</v>
      </c>
      <c r="F462" s="96" t="s">
        <v>196</v>
      </c>
      <c r="G462" s="95"/>
      <c r="H462" s="94">
        <f>'CUENTA T VS'!IQ73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195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194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193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174</v>
      </c>
      <c r="F466" s="96" t="s">
        <v>193</v>
      </c>
      <c r="G466" s="95"/>
      <c r="H466" s="94">
        <f>'CUENTA T VS'!IR73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192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174</v>
      </c>
      <c r="F468" s="96" t="s">
        <v>192</v>
      </c>
      <c r="G468" s="95"/>
      <c r="H468" s="94">
        <f>'CUENTA T VS'!IS73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191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174</v>
      </c>
      <c r="F470" s="96" t="s">
        <v>191</v>
      </c>
      <c r="G470" s="94"/>
      <c r="H470" s="94">
        <f>'CUENTA T VS'!IT73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190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174</v>
      </c>
      <c r="F472" s="96" t="s">
        <v>190</v>
      </c>
      <c r="G472" s="95"/>
      <c r="H472" s="94">
        <f>'CUENTA T VS'!IU73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189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188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174</v>
      </c>
      <c r="F475" s="96" t="s">
        <v>188</v>
      </c>
      <c r="G475" s="94"/>
      <c r="H475" s="94">
        <f>'CUENTA T VS'!IV73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187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174</v>
      </c>
      <c r="F477" s="96" t="s">
        <v>187</v>
      </c>
      <c r="G477" s="94"/>
      <c r="H477" s="94">
        <f>'CUENTA T VS'!IW73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186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174</v>
      </c>
      <c r="F479" s="96" t="s">
        <v>186</v>
      </c>
      <c r="G479" s="94"/>
      <c r="H479" s="94">
        <f>'CUENTA T VS'!IX73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185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174</v>
      </c>
      <c r="F481" s="96" t="s">
        <v>185</v>
      </c>
      <c r="G481" s="94"/>
      <c r="H481" s="94">
        <f>'CUENTA T VS'!IY73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184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174</v>
      </c>
      <c r="F483" s="96" t="s">
        <v>184</v>
      </c>
      <c r="G483" s="94"/>
      <c r="H483" s="94">
        <f>'CUENTA T VS'!IZ73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183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174</v>
      </c>
      <c r="F485" s="96" t="s">
        <v>183</v>
      </c>
      <c r="G485" s="94"/>
      <c r="H485" s="94">
        <f>'CUENTA T VS'!JA73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182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174</v>
      </c>
      <c r="F487" s="96" t="s">
        <v>182</v>
      </c>
      <c r="G487" s="94"/>
      <c r="H487" s="94">
        <f>'CUENTA T VS'!JB73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181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174</v>
      </c>
      <c r="F489" s="96" t="s">
        <v>181</v>
      </c>
      <c r="G489" s="94"/>
      <c r="H489" s="94">
        <f>'CUENTA T VS'!JC73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180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174</v>
      </c>
      <c r="F491" s="96" t="s">
        <v>180</v>
      </c>
      <c r="G491" s="94"/>
      <c r="H491" s="94">
        <f>'CUENTA T VS'!JD73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179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178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174</v>
      </c>
      <c r="F494" s="96" t="s">
        <v>178</v>
      </c>
      <c r="G494" s="94"/>
      <c r="H494" s="94">
        <f>'CUENTA T VS'!JE73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177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174</v>
      </c>
      <c r="F496" s="96" t="s">
        <v>177</v>
      </c>
      <c r="G496" s="94"/>
      <c r="H496" s="94">
        <f>'CUENTA T VS'!JF73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176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175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174</v>
      </c>
      <c r="F499" s="96" t="s">
        <v>175</v>
      </c>
      <c r="G499" s="94"/>
      <c r="H499" s="94">
        <f>'CUENTA T VS'!JG73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173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174</v>
      </c>
      <c r="F501" s="96" t="s">
        <v>173</v>
      </c>
      <c r="G501" s="95"/>
      <c r="H501" s="94">
        <f>'CUENTA T VS'!JH73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2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3"/>
  <sheetViews>
    <sheetView topLeftCell="JD1" workbookViewId="0">
      <pane ySplit="1" topLeftCell="A17" activePane="bottomLeft" state="frozen"/>
      <selection pane="bottomLeft" activeCell="JK31" sqref="JK31"/>
    </sheetView>
  </sheetViews>
  <sheetFormatPr baseColWidth="10" defaultRowHeight="15" x14ac:dyDescent="0.25"/>
  <cols>
    <col min="269" max="269" width="17.140625" customWidth="1"/>
    <col min="270" max="270" width="15.28515625" bestFit="1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40">
        <v>211101</v>
      </c>
      <c r="B1" s="240">
        <v>211102</v>
      </c>
      <c r="C1" s="240">
        <v>211103</v>
      </c>
      <c r="D1" s="240">
        <v>211104</v>
      </c>
      <c r="E1" s="240">
        <v>211105</v>
      </c>
      <c r="F1" s="240">
        <v>211106</v>
      </c>
      <c r="G1" s="240">
        <v>211203</v>
      </c>
      <c r="H1" s="240">
        <v>211205</v>
      </c>
      <c r="I1" s="240">
        <v>211206</v>
      </c>
      <c r="J1" s="240">
        <v>211208</v>
      </c>
      <c r="K1" s="240">
        <v>211209</v>
      </c>
      <c r="L1" s="240">
        <v>211211</v>
      </c>
      <c r="M1" s="240">
        <v>211301</v>
      </c>
      <c r="N1" s="240">
        <v>211401</v>
      </c>
      <c r="O1" s="240">
        <v>211501</v>
      </c>
      <c r="P1" s="240">
        <v>211502</v>
      </c>
      <c r="Q1" s="240">
        <v>211503</v>
      </c>
      <c r="R1" s="240">
        <v>211504</v>
      </c>
      <c r="S1" s="240">
        <v>212101</v>
      </c>
      <c r="T1" s="240">
        <v>212201</v>
      </c>
      <c r="U1" s="240">
        <v>212203</v>
      </c>
      <c r="V1" s="240">
        <v>212204</v>
      </c>
      <c r="W1" s="240">
        <v>212205</v>
      </c>
      <c r="X1" s="240">
        <v>212206</v>
      </c>
      <c r="Y1" s="240">
        <v>212207</v>
      </c>
      <c r="Z1" s="240">
        <v>212208</v>
      </c>
      <c r="AA1" s="240">
        <v>212209</v>
      </c>
      <c r="AB1" s="240">
        <v>212210</v>
      </c>
      <c r="AC1" s="240">
        <v>213101</v>
      </c>
      <c r="AD1" s="240">
        <v>213102</v>
      </c>
      <c r="AE1" s="240">
        <v>213201</v>
      </c>
      <c r="AF1" s="240">
        <v>213202</v>
      </c>
      <c r="AG1" s="240">
        <v>214101</v>
      </c>
      <c r="AH1" s="240">
        <v>214201</v>
      </c>
      <c r="AI1" s="240">
        <v>214202</v>
      </c>
      <c r="AJ1" s="240">
        <v>214203</v>
      </c>
      <c r="AK1" s="240">
        <v>215101</v>
      </c>
      <c r="AL1" s="240">
        <v>215201</v>
      </c>
      <c r="AM1" s="240">
        <v>215301</v>
      </c>
      <c r="AN1" s="240">
        <v>215401</v>
      </c>
      <c r="AO1" s="240">
        <v>221101</v>
      </c>
      <c r="AP1" s="240">
        <v>221201</v>
      </c>
      <c r="AQ1" s="240">
        <v>221301</v>
      </c>
      <c r="AR1" s="240">
        <v>221401</v>
      </c>
      <c r="AS1" s="240">
        <v>221501</v>
      </c>
      <c r="AT1" s="240">
        <v>221601</v>
      </c>
      <c r="AU1" s="240">
        <v>221602</v>
      </c>
      <c r="AV1" s="240">
        <v>221701</v>
      </c>
      <c r="AW1" s="240">
        <v>221801</v>
      </c>
      <c r="AX1" s="240">
        <v>222101</v>
      </c>
      <c r="AY1" s="240">
        <v>222201</v>
      </c>
      <c r="AZ1" s="240">
        <v>223101</v>
      </c>
      <c r="BA1" s="240">
        <v>223201</v>
      </c>
      <c r="BB1" s="240">
        <v>224101</v>
      </c>
      <c r="BC1" s="240">
        <v>224201</v>
      </c>
      <c r="BD1" s="240">
        <v>224301</v>
      </c>
      <c r="BE1" s="240">
        <v>224401</v>
      </c>
      <c r="BF1" s="240">
        <v>225101</v>
      </c>
      <c r="BG1" s="240">
        <v>225201</v>
      </c>
      <c r="BH1" s="240">
        <v>225301</v>
      </c>
      <c r="BI1" s="240">
        <v>225302</v>
      </c>
      <c r="BJ1" s="240">
        <v>225303</v>
      </c>
      <c r="BK1" s="240">
        <v>225304</v>
      </c>
      <c r="BL1" s="240">
        <v>225305</v>
      </c>
      <c r="BM1" s="240">
        <v>225401</v>
      </c>
      <c r="BN1" s="240">
        <v>225501</v>
      </c>
      <c r="BO1" s="240">
        <v>225601</v>
      </c>
      <c r="BP1" s="240">
        <v>225701</v>
      </c>
      <c r="BQ1" s="240">
        <v>225801</v>
      </c>
      <c r="BR1" s="240">
        <v>225901</v>
      </c>
      <c r="BS1" s="240">
        <v>226101</v>
      </c>
      <c r="BT1" s="240">
        <v>226201</v>
      </c>
      <c r="BU1" s="240">
        <v>226301</v>
      </c>
      <c r="BV1" s="240">
        <v>226401</v>
      </c>
      <c r="BW1" s="240">
        <v>227101</v>
      </c>
      <c r="BX1" s="240">
        <v>227102</v>
      </c>
      <c r="BY1" s="240">
        <v>227103</v>
      </c>
      <c r="BZ1" s="240">
        <v>227104</v>
      </c>
      <c r="CA1" s="240">
        <v>227105</v>
      </c>
      <c r="CB1" s="240">
        <v>227106</v>
      </c>
      <c r="CC1" s="240">
        <v>227107</v>
      </c>
      <c r="CD1" s="240">
        <v>227199</v>
      </c>
      <c r="CE1" s="240">
        <v>227201</v>
      </c>
      <c r="CF1" s="240">
        <v>227202</v>
      </c>
      <c r="CG1" s="240">
        <v>227203</v>
      </c>
      <c r="CH1" s="240">
        <v>227204</v>
      </c>
      <c r="CI1" s="240">
        <v>227205</v>
      </c>
      <c r="CJ1" s="240">
        <v>227206</v>
      </c>
      <c r="CK1" s="240">
        <v>227207</v>
      </c>
      <c r="CL1" s="240">
        <v>227208</v>
      </c>
      <c r="CM1" s="240">
        <v>227299</v>
      </c>
      <c r="CN1" s="240">
        <v>227301</v>
      </c>
      <c r="CO1" s="240">
        <v>228101</v>
      </c>
      <c r="CP1" s="240">
        <v>228201</v>
      </c>
      <c r="CQ1" s="240">
        <v>228301</v>
      </c>
      <c r="CR1" s="240">
        <v>228401</v>
      </c>
      <c r="CS1" s="240">
        <v>228501</v>
      </c>
      <c r="CT1" s="240">
        <v>228502</v>
      </c>
      <c r="CU1" s="240">
        <v>228503</v>
      </c>
      <c r="CV1" s="240">
        <v>228601</v>
      </c>
      <c r="CW1" s="240">
        <v>228602</v>
      </c>
      <c r="CX1" s="240">
        <v>228603</v>
      </c>
      <c r="CY1" s="240">
        <v>228604</v>
      </c>
      <c r="CZ1" s="240">
        <v>228701</v>
      </c>
      <c r="DA1" s="240">
        <v>228702</v>
      </c>
      <c r="DB1" s="240">
        <v>228703</v>
      </c>
      <c r="DC1" s="240">
        <v>228704</v>
      </c>
      <c r="DD1" s="240">
        <v>228705</v>
      </c>
      <c r="DE1" s="240">
        <v>228706</v>
      </c>
      <c r="DF1" s="240">
        <v>228801</v>
      </c>
      <c r="DG1" s="240">
        <v>228802</v>
      </c>
      <c r="DH1" s="240">
        <v>228803</v>
      </c>
      <c r="DI1" s="240">
        <v>229201</v>
      </c>
      <c r="DJ1" s="240">
        <v>229203</v>
      </c>
      <c r="DK1" s="240">
        <v>231101</v>
      </c>
      <c r="DL1" s="240">
        <v>231102</v>
      </c>
      <c r="DM1" s="240">
        <v>231201</v>
      </c>
      <c r="DN1" s="240">
        <v>231301</v>
      </c>
      <c r="DO1" s="240">
        <v>231302</v>
      </c>
      <c r="DP1" s="240">
        <v>231303</v>
      </c>
      <c r="DQ1" s="240">
        <v>231401</v>
      </c>
      <c r="DR1" s="240">
        <v>232101</v>
      </c>
      <c r="DS1" s="240">
        <v>232201</v>
      </c>
      <c r="DT1" s="240">
        <v>232301</v>
      </c>
      <c r="DU1" s="240">
        <v>233101</v>
      </c>
      <c r="DV1" s="240">
        <v>233201</v>
      </c>
      <c r="DW1" s="240">
        <v>233301</v>
      </c>
      <c r="DX1" s="240">
        <v>233401</v>
      </c>
      <c r="DY1" s="240">
        <v>233501</v>
      </c>
      <c r="DZ1" s="240">
        <v>233601</v>
      </c>
      <c r="EA1" s="240">
        <v>234101</v>
      </c>
      <c r="EB1" s="240">
        <v>234201</v>
      </c>
      <c r="EC1" s="240">
        <v>235101</v>
      </c>
      <c r="ED1" s="240">
        <v>235201</v>
      </c>
      <c r="EE1" s="240">
        <v>235301</v>
      </c>
      <c r="EF1" s="240">
        <v>235401</v>
      </c>
      <c r="EG1" s="240">
        <v>235501</v>
      </c>
      <c r="EH1" s="240">
        <v>236101</v>
      </c>
      <c r="EI1" s="240">
        <v>236102</v>
      </c>
      <c r="EJ1" s="240">
        <v>236103</v>
      </c>
      <c r="EK1" s="240">
        <v>236104</v>
      </c>
      <c r="EL1" s="240">
        <v>236105</v>
      </c>
      <c r="EM1" s="240">
        <v>236201</v>
      </c>
      <c r="EN1" s="240">
        <v>236202</v>
      </c>
      <c r="EO1" s="240">
        <v>236203</v>
      </c>
      <c r="EP1" s="240">
        <v>236304</v>
      </c>
      <c r="EQ1" s="240">
        <v>236305</v>
      </c>
      <c r="ER1" s="240">
        <v>236306</v>
      </c>
      <c r="ES1" s="240">
        <v>236401</v>
      </c>
      <c r="ET1" s="240">
        <v>236402</v>
      </c>
      <c r="EU1" s="240">
        <v>236403</v>
      </c>
      <c r="EV1" s="240">
        <v>236404</v>
      </c>
      <c r="EW1" s="240">
        <v>236405</v>
      </c>
      <c r="EX1" s="240">
        <v>236406</v>
      </c>
      <c r="EY1" s="240">
        <v>236407</v>
      </c>
      <c r="EZ1" s="240">
        <v>236901</v>
      </c>
      <c r="FA1" s="240">
        <v>237101</v>
      </c>
      <c r="FB1" s="240">
        <v>237102</v>
      </c>
      <c r="FC1" s="240">
        <v>237103</v>
      </c>
      <c r="FD1" s="240">
        <v>237104</v>
      </c>
      <c r="FE1" s="240">
        <v>237105</v>
      </c>
      <c r="FF1" s="240">
        <v>237106</v>
      </c>
      <c r="FG1" s="240">
        <v>237107</v>
      </c>
      <c r="FH1" s="240">
        <v>237201</v>
      </c>
      <c r="FI1" s="240">
        <v>237202</v>
      </c>
      <c r="FJ1" s="240">
        <v>237203</v>
      </c>
      <c r="FK1" s="240">
        <v>237204</v>
      </c>
      <c r="FL1" s="240">
        <v>237205</v>
      </c>
      <c r="FM1" s="240">
        <v>237206</v>
      </c>
      <c r="FN1" s="240">
        <v>237299</v>
      </c>
      <c r="FO1" s="240">
        <v>238101</v>
      </c>
      <c r="FP1" s="240">
        <v>238201</v>
      </c>
      <c r="FQ1" s="240">
        <v>239101</v>
      </c>
      <c r="FR1" s="240">
        <v>239102</v>
      </c>
      <c r="FS1" s="240">
        <v>239201</v>
      </c>
      <c r="FT1" s="240">
        <v>239301</v>
      </c>
      <c r="FU1" s="240">
        <v>239401</v>
      </c>
      <c r="FV1" s="240">
        <v>239501</v>
      </c>
      <c r="FW1" s="240">
        <v>239601</v>
      </c>
      <c r="FX1" s="240">
        <v>239701</v>
      </c>
      <c r="FY1" s="240">
        <v>239801</v>
      </c>
      <c r="FZ1" s="240">
        <v>239802</v>
      </c>
      <c r="GA1" s="240">
        <v>239901</v>
      </c>
      <c r="GB1" s="240">
        <v>239904</v>
      </c>
      <c r="GC1" s="240">
        <v>241201</v>
      </c>
      <c r="GD1" s="240">
        <v>241202</v>
      </c>
      <c r="GE1" s="240">
        <v>241203</v>
      </c>
      <c r="GF1" s="240">
        <v>241204</v>
      </c>
      <c r="GG1" s="240">
        <v>241205</v>
      </c>
      <c r="GH1" s="240">
        <v>261101</v>
      </c>
      <c r="GI1" s="240">
        <v>261201</v>
      </c>
      <c r="GJ1" s="240">
        <v>261301</v>
      </c>
      <c r="GK1" s="240">
        <v>261401</v>
      </c>
      <c r="GL1" s="240">
        <v>261901</v>
      </c>
      <c r="GM1" s="240">
        <v>262101</v>
      </c>
      <c r="GN1" s="240">
        <v>262201</v>
      </c>
      <c r="GO1" s="240">
        <v>262301</v>
      </c>
      <c r="GP1" s="240">
        <v>262401</v>
      </c>
      <c r="GQ1" s="240">
        <v>263101</v>
      </c>
      <c r="GR1" s="240">
        <v>263201</v>
      </c>
      <c r="GS1" s="240">
        <v>263301</v>
      </c>
      <c r="GT1" s="240">
        <v>263401</v>
      </c>
      <c r="GU1" s="240">
        <v>264101</v>
      </c>
      <c r="GV1" s="240">
        <v>264201</v>
      </c>
      <c r="GW1" s="240">
        <v>264301</v>
      </c>
      <c r="GX1" s="240">
        <v>264401</v>
      </c>
      <c r="GY1" s="240">
        <v>264501</v>
      </c>
      <c r="GZ1" s="240">
        <v>264601</v>
      </c>
      <c r="HA1" s="240">
        <v>264701</v>
      </c>
      <c r="HB1" s="240">
        <v>264801</v>
      </c>
      <c r="HC1" s="240">
        <v>265101</v>
      </c>
      <c r="HD1" s="240">
        <v>265201</v>
      </c>
      <c r="HE1" s="240">
        <v>265301</v>
      </c>
      <c r="HF1" s="240">
        <v>265401</v>
      </c>
      <c r="HG1" s="240">
        <v>265501</v>
      </c>
      <c r="HH1" s="240">
        <v>265601</v>
      </c>
      <c r="HI1" s="240">
        <v>265701</v>
      </c>
      <c r="HJ1" s="240">
        <v>265801</v>
      </c>
      <c r="HK1" s="240">
        <v>266101</v>
      </c>
      <c r="HL1" s="240">
        <v>266201</v>
      </c>
      <c r="HM1" s="240">
        <v>267101</v>
      </c>
      <c r="HN1" s="240">
        <v>267201</v>
      </c>
      <c r="HO1" s="240">
        <v>267301</v>
      </c>
      <c r="HP1" s="240">
        <v>267401</v>
      </c>
      <c r="HQ1" s="240">
        <v>267501</v>
      </c>
      <c r="HR1" s="240">
        <v>267601</v>
      </c>
      <c r="HS1" s="240">
        <v>267701</v>
      </c>
      <c r="HT1" s="240">
        <v>267801</v>
      </c>
      <c r="HU1" s="240">
        <v>267901</v>
      </c>
      <c r="HV1" s="240">
        <v>268101</v>
      </c>
      <c r="HW1" s="240">
        <v>268201</v>
      </c>
      <c r="HX1" s="240">
        <v>268301</v>
      </c>
      <c r="HY1" s="240">
        <v>268302</v>
      </c>
      <c r="HZ1" s="240">
        <v>268401</v>
      </c>
      <c r="IA1" s="240">
        <v>268501</v>
      </c>
      <c r="IB1" s="240">
        <v>268601</v>
      </c>
      <c r="IC1" s="240">
        <v>268701</v>
      </c>
      <c r="ID1" s="240">
        <v>268802</v>
      </c>
      <c r="IE1" s="240">
        <v>268803</v>
      </c>
      <c r="IF1" s="240">
        <v>268804</v>
      </c>
      <c r="IG1" s="240">
        <v>268901</v>
      </c>
      <c r="IH1" s="240">
        <v>269101</v>
      </c>
      <c r="II1" s="240">
        <v>269102</v>
      </c>
      <c r="IJ1" s="240">
        <v>269201</v>
      </c>
      <c r="IK1" s="240">
        <v>269202</v>
      </c>
      <c r="IL1" s="240">
        <v>269301</v>
      </c>
      <c r="IM1" s="240">
        <v>269401</v>
      </c>
      <c r="IN1" s="240">
        <v>269501</v>
      </c>
      <c r="IO1" s="240">
        <v>269502</v>
      </c>
      <c r="IP1" s="240">
        <v>269503</v>
      </c>
      <c r="IQ1" s="240">
        <v>2269901</v>
      </c>
      <c r="IR1" s="240">
        <v>271101</v>
      </c>
      <c r="IS1" s="240">
        <v>271201</v>
      </c>
      <c r="IT1" s="240">
        <v>271301</v>
      </c>
      <c r="IU1" s="240">
        <v>271401</v>
      </c>
      <c r="IV1" s="240">
        <v>272101</v>
      </c>
      <c r="IW1" s="240">
        <v>272201</v>
      </c>
      <c r="IX1" s="240">
        <v>272301</v>
      </c>
      <c r="IY1" s="240">
        <v>272401</v>
      </c>
      <c r="IZ1" s="240">
        <v>272501</v>
      </c>
      <c r="JA1" s="240">
        <v>272601</v>
      </c>
      <c r="JB1" s="240">
        <v>272701</v>
      </c>
      <c r="JC1" s="240">
        <v>272801</v>
      </c>
      <c r="JD1" s="240">
        <v>272901</v>
      </c>
      <c r="JE1" s="240">
        <v>273101</v>
      </c>
      <c r="JF1" s="240">
        <v>273201</v>
      </c>
      <c r="JG1" s="240">
        <v>274101</v>
      </c>
      <c r="JH1" s="240">
        <v>274201</v>
      </c>
      <c r="JI1" s="242" t="s">
        <v>0</v>
      </c>
      <c r="JJ1" s="278" t="s">
        <v>533</v>
      </c>
      <c r="JK1" s="278" t="s">
        <v>534</v>
      </c>
      <c r="JL1" s="278" t="s">
        <v>477</v>
      </c>
      <c r="JM1" s="278" t="s">
        <v>535</v>
      </c>
      <c r="JN1" s="278">
        <v>2022</v>
      </c>
      <c r="JO1" s="278" t="s">
        <v>444</v>
      </c>
      <c r="JP1" s="278" t="s">
        <v>536</v>
      </c>
    </row>
    <row r="2" spans="1:276" x14ac:dyDescent="0.25">
      <c r="A2" s="274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/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4"/>
      <c r="CF2" s="274"/>
      <c r="CG2" s="274"/>
      <c r="CH2" s="274"/>
      <c r="CI2" s="274"/>
      <c r="CJ2" s="274"/>
      <c r="CK2" s="274"/>
      <c r="CL2" s="274"/>
      <c r="CM2" s="274"/>
      <c r="CN2" s="274"/>
      <c r="CO2" s="274"/>
      <c r="CP2" s="274"/>
      <c r="CQ2" s="274"/>
      <c r="CR2" s="274"/>
      <c r="CS2" s="274"/>
      <c r="CT2" s="274"/>
      <c r="CU2" s="274"/>
      <c r="CV2" s="274"/>
      <c r="CW2" s="274"/>
      <c r="CX2" s="274"/>
      <c r="CY2" s="274"/>
      <c r="CZ2" s="274"/>
      <c r="DA2" s="274"/>
      <c r="DB2" s="274"/>
      <c r="DC2" s="274"/>
      <c r="DD2" s="274"/>
      <c r="DE2" s="274"/>
      <c r="DF2" s="274"/>
      <c r="DG2" s="274"/>
      <c r="DH2" s="274"/>
      <c r="DI2" s="274"/>
      <c r="DJ2" s="274"/>
      <c r="DK2" s="274"/>
      <c r="DL2" s="274"/>
      <c r="DM2" s="274"/>
      <c r="DN2" s="274"/>
      <c r="DO2" s="274"/>
      <c r="DP2" s="274"/>
      <c r="DQ2" s="274"/>
      <c r="DR2" s="274"/>
      <c r="DS2" s="274"/>
      <c r="DT2" s="274"/>
      <c r="DU2" s="274"/>
      <c r="DV2" s="274"/>
      <c r="DW2" s="274"/>
      <c r="DX2" s="274"/>
      <c r="DY2" s="274"/>
      <c r="DZ2" s="274"/>
      <c r="EA2" s="274"/>
      <c r="EB2" s="274"/>
      <c r="EC2" s="274"/>
      <c r="ED2" s="274"/>
      <c r="EE2" s="274"/>
      <c r="EF2" s="274"/>
      <c r="EG2" s="274"/>
      <c r="EH2" s="274"/>
      <c r="EI2" s="274"/>
      <c r="EJ2" s="274"/>
      <c r="EK2" s="274"/>
      <c r="EL2" s="274"/>
      <c r="EM2" s="274"/>
      <c r="EN2" s="274"/>
      <c r="EO2" s="274"/>
      <c r="EP2" s="274"/>
      <c r="EQ2" s="274"/>
      <c r="ER2" s="274"/>
      <c r="ES2" s="274"/>
      <c r="ET2" s="274"/>
      <c r="EU2" s="274"/>
      <c r="EV2" s="274"/>
      <c r="EW2" s="274"/>
      <c r="EX2" s="274"/>
      <c r="EY2" s="274"/>
      <c r="EZ2" s="274"/>
      <c r="FA2" s="274">
        <v>87500</v>
      </c>
      <c r="FB2" s="274">
        <v>120000</v>
      </c>
      <c r="FC2" s="274"/>
      <c r="FD2" s="274"/>
      <c r="FE2" s="274"/>
      <c r="FF2" s="274"/>
      <c r="FG2" s="274"/>
      <c r="FH2" s="274"/>
      <c r="FI2" s="274"/>
      <c r="FJ2" s="274"/>
      <c r="FK2" s="274"/>
      <c r="FL2" s="274"/>
      <c r="FM2" s="274"/>
      <c r="FN2" s="274"/>
      <c r="FO2" s="274"/>
      <c r="FP2" s="274"/>
      <c r="FQ2" s="274"/>
      <c r="FR2" s="274"/>
      <c r="FS2" s="274"/>
      <c r="FT2" s="274"/>
      <c r="FU2" s="274"/>
      <c r="FV2" s="274"/>
      <c r="FW2" s="274"/>
      <c r="FX2" s="274"/>
      <c r="FY2" s="274"/>
      <c r="FZ2" s="274"/>
      <c r="GA2" s="274"/>
      <c r="GB2" s="274"/>
      <c r="GC2" s="274"/>
      <c r="GD2" s="274"/>
      <c r="GE2" s="274"/>
      <c r="GF2" s="274"/>
      <c r="GG2" s="274"/>
      <c r="GH2" s="274"/>
      <c r="GI2" s="274"/>
      <c r="GJ2" s="274"/>
      <c r="GK2" s="274"/>
      <c r="GL2" s="274"/>
      <c r="GM2" s="274"/>
      <c r="GN2" s="274"/>
      <c r="GO2" s="274"/>
      <c r="GP2" s="274"/>
      <c r="GQ2" s="274"/>
      <c r="GR2" s="274"/>
      <c r="GS2" s="274"/>
      <c r="GT2" s="274"/>
      <c r="GU2" s="274"/>
      <c r="GV2" s="274"/>
      <c r="GW2" s="274"/>
      <c r="GX2" s="274"/>
      <c r="GY2" s="274"/>
      <c r="GZ2" s="274"/>
      <c r="HA2" s="274"/>
      <c r="HB2" s="274"/>
      <c r="HC2" s="274"/>
      <c r="HD2" s="274"/>
      <c r="HE2" s="274"/>
      <c r="HF2" s="274"/>
      <c r="HG2" s="274"/>
      <c r="HH2" s="274"/>
      <c r="HI2" s="274"/>
      <c r="HJ2" s="274"/>
      <c r="HK2" s="274"/>
      <c r="HL2" s="274"/>
      <c r="HM2" s="274"/>
      <c r="HN2" s="274"/>
      <c r="HO2" s="274"/>
      <c r="HP2" s="274"/>
      <c r="HQ2" s="274"/>
      <c r="HR2" s="274"/>
      <c r="HS2" s="274"/>
      <c r="HT2" s="274"/>
      <c r="HU2" s="274"/>
      <c r="HV2" s="274"/>
      <c r="HW2" s="274"/>
      <c r="HX2" s="274"/>
      <c r="HY2" s="274"/>
      <c r="HZ2" s="274"/>
      <c r="IA2" s="274"/>
      <c r="IB2" s="274"/>
      <c r="IC2" s="274"/>
      <c r="ID2" s="274"/>
      <c r="IE2" s="274"/>
      <c r="IF2" s="274"/>
      <c r="IG2" s="274"/>
      <c r="IH2" s="274"/>
      <c r="II2" s="274"/>
      <c r="IJ2" s="274"/>
      <c r="IK2" s="274"/>
      <c r="IL2" s="274"/>
      <c r="IM2" s="274"/>
      <c r="IN2" s="274"/>
      <c r="IO2" s="274"/>
      <c r="IP2" s="274"/>
      <c r="IQ2" s="274"/>
      <c r="IR2" s="274"/>
      <c r="IS2" s="274"/>
      <c r="IT2" s="274"/>
      <c r="IU2" s="274"/>
      <c r="IV2" s="274"/>
      <c r="IW2" s="274"/>
      <c r="IX2" s="274"/>
      <c r="IY2" s="274"/>
      <c r="IZ2" s="274"/>
      <c r="JA2" s="274"/>
      <c r="JB2" s="274"/>
      <c r="JC2" s="274"/>
      <c r="JD2" s="274"/>
      <c r="JE2" s="274"/>
      <c r="JF2" s="274"/>
      <c r="JG2" s="274"/>
      <c r="JH2" s="274"/>
      <c r="JI2" s="241">
        <f>SUM(A2:JH2)</f>
        <v>207500</v>
      </c>
      <c r="JJ2" s="308">
        <v>40289987558</v>
      </c>
      <c r="JK2" s="274">
        <v>207500</v>
      </c>
      <c r="JL2" s="279">
        <v>1082.8599999999999</v>
      </c>
      <c r="JM2" s="279"/>
      <c r="JN2" s="279"/>
      <c r="JO2" s="279">
        <f>+JM2+JN2</f>
        <v>0</v>
      </c>
      <c r="JP2" s="279"/>
    </row>
    <row r="3" spans="1:276" x14ac:dyDescent="0.25">
      <c r="A3" s="274"/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  <c r="AC3" s="274"/>
      <c r="AD3" s="274"/>
      <c r="AE3" s="274"/>
      <c r="AF3" s="274"/>
      <c r="AG3" s="274"/>
      <c r="AH3" s="274"/>
      <c r="AI3" s="274"/>
      <c r="AJ3" s="274"/>
      <c r="AK3" s="274"/>
      <c r="AL3" s="274"/>
      <c r="AM3" s="274"/>
      <c r="AN3" s="274"/>
      <c r="AO3" s="274"/>
      <c r="AP3" s="274"/>
      <c r="AQ3" s="274"/>
      <c r="AR3" s="274"/>
      <c r="AS3" s="274"/>
      <c r="AT3" s="274"/>
      <c r="AU3" s="274"/>
      <c r="AV3" s="274"/>
      <c r="AW3" s="274"/>
      <c r="AX3" s="274"/>
      <c r="AY3" s="274"/>
      <c r="AZ3" s="274"/>
      <c r="BA3" s="274"/>
      <c r="BB3" s="274"/>
      <c r="BC3" s="274"/>
      <c r="BD3" s="274"/>
      <c r="BE3" s="274"/>
      <c r="BF3" s="274"/>
      <c r="BG3" s="274"/>
      <c r="BH3" s="274"/>
      <c r="BI3" s="274"/>
      <c r="BJ3" s="274"/>
      <c r="BK3" s="274"/>
      <c r="BL3" s="274"/>
      <c r="BM3" s="274">
        <v>7000</v>
      </c>
      <c r="BN3" s="274"/>
      <c r="BO3" s="274"/>
      <c r="BP3" s="274"/>
      <c r="BQ3" s="274"/>
      <c r="BR3" s="274"/>
      <c r="BS3" s="274"/>
      <c r="BT3" s="274"/>
      <c r="BU3" s="274"/>
      <c r="BV3" s="274"/>
      <c r="BW3" s="274"/>
      <c r="BX3" s="274"/>
      <c r="BY3" s="274"/>
      <c r="BZ3" s="274"/>
      <c r="CA3" s="274"/>
      <c r="CB3" s="274"/>
      <c r="CC3" s="274"/>
      <c r="CD3" s="274"/>
      <c r="CE3" s="274"/>
      <c r="CF3" s="274"/>
      <c r="CG3" s="274"/>
      <c r="CH3" s="274"/>
      <c r="CI3" s="274"/>
      <c r="CJ3" s="274"/>
      <c r="CK3" s="274"/>
      <c r="CL3" s="274"/>
      <c r="CM3" s="274"/>
      <c r="CN3" s="274"/>
      <c r="CO3" s="274"/>
      <c r="CP3" s="274"/>
      <c r="CQ3" s="274"/>
      <c r="CR3" s="274"/>
      <c r="CS3" s="274"/>
      <c r="CT3" s="274"/>
      <c r="CU3" s="274"/>
      <c r="CV3" s="274"/>
      <c r="CW3" s="274"/>
      <c r="CX3" s="274"/>
      <c r="CY3" s="274"/>
      <c r="CZ3" s="274"/>
      <c r="DA3" s="274"/>
      <c r="DB3" s="274"/>
      <c r="DC3" s="274"/>
      <c r="DD3" s="274"/>
      <c r="DE3" s="274"/>
      <c r="DF3" s="274"/>
      <c r="DG3" s="274"/>
      <c r="DH3" s="274"/>
      <c r="DI3" s="274"/>
      <c r="DJ3" s="274"/>
      <c r="DK3" s="274"/>
      <c r="DL3" s="274"/>
      <c r="DM3" s="274"/>
      <c r="DN3" s="274"/>
      <c r="DO3" s="274"/>
      <c r="DP3" s="274"/>
      <c r="DQ3" s="274"/>
      <c r="DR3" s="274"/>
      <c r="DS3" s="274"/>
      <c r="DT3" s="274"/>
      <c r="DU3" s="274"/>
      <c r="DV3" s="274"/>
      <c r="DW3" s="274"/>
      <c r="DX3" s="274"/>
      <c r="DY3" s="274"/>
      <c r="DZ3" s="274"/>
      <c r="EA3" s="274"/>
      <c r="EB3" s="274"/>
      <c r="EC3" s="274"/>
      <c r="ED3" s="274"/>
      <c r="EE3" s="274"/>
      <c r="EF3" s="274"/>
      <c r="EG3" s="274"/>
      <c r="EH3" s="274"/>
      <c r="EI3" s="274"/>
      <c r="EJ3" s="274"/>
      <c r="EK3" s="274"/>
      <c r="EL3" s="274"/>
      <c r="EM3" s="274"/>
      <c r="EN3" s="274"/>
      <c r="EO3" s="274"/>
      <c r="EP3" s="274"/>
      <c r="EQ3" s="274"/>
      <c r="ER3" s="274"/>
      <c r="ES3" s="274"/>
      <c r="ET3" s="274"/>
      <c r="EU3" s="274"/>
      <c r="EV3" s="274"/>
      <c r="EW3" s="274"/>
      <c r="EX3" s="274"/>
      <c r="EY3" s="274"/>
      <c r="EZ3" s="274"/>
      <c r="FA3" s="274"/>
      <c r="FB3" s="274"/>
      <c r="FC3" s="274"/>
      <c r="FD3" s="274"/>
      <c r="FE3" s="274"/>
      <c r="FF3" s="274"/>
      <c r="FG3" s="274"/>
      <c r="FH3" s="274"/>
      <c r="FI3" s="274"/>
      <c r="FJ3" s="274"/>
      <c r="FK3" s="274"/>
      <c r="FL3" s="274"/>
      <c r="FM3" s="274"/>
      <c r="FN3" s="274"/>
      <c r="FO3" s="274"/>
      <c r="FP3" s="274"/>
      <c r="FQ3" s="274"/>
      <c r="FR3" s="274"/>
      <c r="FS3" s="274"/>
      <c r="FT3" s="274"/>
      <c r="FU3" s="274"/>
      <c r="FV3" s="274"/>
      <c r="FW3" s="274"/>
      <c r="FX3" s="274"/>
      <c r="FY3" s="274"/>
      <c r="FZ3" s="274"/>
      <c r="GA3" s="274"/>
      <c r="GB3" s="274"/>
      <c r="GC3" s="274"/>
      <c r="GD3" s="274"/>
      <c r="GE3" s="274"/>
      <c r="GF3" s="274"/>
      <c r="GG3" s="274"/>
      <c r="GH3" s="274"/>
      <c r="GI3" s="274"/>
      <c r="GJ3" s="274"/>
      <c r="GK3" s="274"/>
      <c r="GL3" s="274"/>
      <c r="GM3" s="274"/>
      <c r="GN3" s="274"/>
      <c r="GO3" s="274"/>
      <c r="GP3" s="274"/>
      <c r="GQ3" s="274"/>
      <c r="GR3" s="274"/>
      <c r="GS3" s="274"/>
      <c r="GT3" s="274"/>
      <c r="GU3" s="274"/>
      <c r="GV3" s="274"/>
      <c r="GW3" s="274"/>
      <c r="GX3" s="274"/>
      <c r="GY3" s="274"/>
      <c r="GZ3" s="274"/>
      <c r="HA3" s="274"/>
      <c r="HB3" s="274"/>
      <c r="HC3" s="274"/>
      <c r="HD3" s="274"/>
      <c r="HE3" s="274"/>
      <c r="HF3" s="274"/>
      <c r="HG3" s="274"/>
      <c r="HH3" s="274"/>
      <c r="HI3" s="274"/>
      <c r="HJ3" s="274"/>
      <c r="HK3" s="274"/>
      <c r="HL3" s="274"/>
      <c r="HM3" s="274"/>
      <c r="HN3" s="274"/>
      <c r="HO3" s="274"/>
      <c r="HP3" s="274"/>
      <c r="HQ3" s="274"/>
      <c r="HR3" s="274"/>
      <c r="HS3" s="274"/>
      <c r="HT3" s="274"/>
      <c r="HU3" s="274"/>
      <c r="HV3" s="274"/>
      <c r="HW3" s="274"/>
      <c r="HX3" s="274"/>
      <c r="HY3" s="274"/>
      <c r="HZ3" s="274"/>
      <c r="IA3" s="274"/>
      <c r="IB3" s="274"/>
      <c r="IC3" s="274"/>
      <c r="ID3" s="274"/>
      <c r="IE3" s="274"/>
      <c r="IF3" s="274"/>
      <c r="IG3" s="274"/>
      <c r="IH3" s="274"/>
      <c r="II3" s="274"/>
      <c r="IJ3" s="274"/>
      <c r="IK3" s="274"/>
      <c r="IL3" s="274"/>
      <c r="IM3" s="274"/>
      <c r="IN3" s="274"/>
      <c r="IO3" s="274"/>
      <c r="IP3" s="274"/>
      <c r="IQ3" s="274"/>
      <c r="IR3" s="274"/>
      <c r="IS3" s="274"/>
      <c r="IT3" s="274"/>
      <c r="IU3" s="274"/>
      <c r="IV3" s="274"/>
      <c r="IW3" s="274"/>
      <c r="IX3" s="274"/>
      <c r="IY3" s="274"/>
      <c r="IZ3" s="274"/>
      <c r="JA3" s="274"/>
      <c r="JB3" s="274"/>
      <c r="JC3" s="274"/>
      <c r="JD3" s="274"/>
      <c r="JE3" s="274"/>
      <c r="JF3" s="274"/>
      <c r="JG3" s="274"/>
      <c r="JH3" s="274"/>
      <c r="JI3" s="241">
        <f t="shared" ref="JI3:JI55" si="0">SUM(A3:JH3)</f>
        <v>7000</v>
      </c>
      <c r="JJ3" s="308">
        <v>40290479785</v>
      </c>
      <c r="JK3" s="274">
        <v>7000</v>
      </c>
      <c r="JL3" s="279">
        <v>700</v>
      </c>
      <c r="JM3" s="279"/>
      <c r="JN3" s="279"/>
      <c r="JO3" s="279"/>
      <c r="JP3" s="279">
        <v>7000</v>
      </c>
    </row>
    <row r="4" spans="1:276" x14ac:dyDescent="0.25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  <c r="X4" s="274"/>
      <c r="Y4" s="274"/>
      <c r="Z4" s="274"/>
      <c r="AA4" s="274"/>
      <c r="AB4" s="274"/>
      <c r="AC4" s="274"/>
      <c r="AD4" s="274"/>
      <c r="AE4" s="274"/>
      <c r="AF4" s="274"/>
      <c r="AG4" s="274"/>
      <c r="AH4" s="274"/>
      <c r="AI4" s="274"/>
      <c r="AJ4" s="274"/>
      <c r="AK4" s="274"/>
      <c r="AL4" s="274"/>
      <c r="AM4" s="274"/>
      <c r="AN4" s="274"/>
      <c r="AO4" s="274"/>
      <c r="AP4" s="274"/>
      <c r="AQ4" s="274"/>
      <c r="AR4" s="274"/>
      <c r="AS4" s="274"/>
      <c r="AT4" s="274"/>
      <c r="AU4" s="274"/>
      <c r="AV4" s="274"/>
      <c r="AW4" s="274"/>
      <c r="AX4" s="274"/>
      <c r="AY4" s="274"/>
      <c r="AZ4" s="274"/>
      <c r="BA4" s="274"/>
      <c r="BB4" s="274"/>
      <c r="BC4" s="274"/>
      <c r="BD4" s="274"/>
      <c r="BE4" s="274"/>
      <c r="BF4" s="274"/>
      <c r="BG4" s="274"/>
      <c r="BH4" s="274"/>
      <c r="BI4" s="274"/>
      <c r="BJ4" s="274"/>
      <c r="BK4" s="274"/>
      <c r="BL4" s="274"/>
      <c r="BM4" s="274"/>
      <c r="BN4" s="274"/>
      <c r="BO4" s="274"/>
      <c r="BP4" s="274"/>
      <c r="BQ4" s="274"/>
      <c r="BR4" s="274"/>
      <c r="BS4" s="274"/>
      <c r="BT4" s="274"/>
      <c r="BU4" s="274"/>
      <c r="BV4" s="274"/>
      <c r="BW4" s="274"/>
      <c r="BX4" s="274"/>
      <c r="BY4" s="274"/>
      <c r="BZ4" s="274"/>
      <c r="CA4" s="274"/>
      <c r="CB4" s="274"/>
      <c r="CC4" s="274"/>
      <c r="CD4" s="274"/>
      <c r="CE4" s="274"/>
      <c r="CF4" s="274"/>
      <c r="CG4" s="274"/>
      <c r="CH4" s="274"/>
      <c r="CI4" s="274"/>
      <c r="CJ4" s="274"/>
      <c r="CK4" s="274"/>
      <c r="CL4" s="274">
        <v>7000</v>
      </c>
      <c r="CM4" s="274"/>
      <c r="CN4" s="274"/>
      <c r="CO4" s="274"/>
      <c r="CP4" s="274"/>
      <c r="CQ4" s="274"/>
      <c r="CR4" s="274"/>
      <c r="CS4" s="274"/>
      <c r="CT4" s="274"/>
      <c r="CU4" s="274"/>
      <c r="CV4" s="274"/>
      <c r="CW4" s="274"/>
      <c r="CX4" s="274"/>
      <c r="CY4" s="274"/>
      <c r="CZ4" s="274"/>
      <c r="DA4" s="274"/>
      <c r="DB4" s="274"/>
      <c r="DC4" s="274"/>
      <c r="DD4" s="274"/>
      <c r="DE4" s="274"/>
      <c r="DF4" s="274"/>
      <c r="DG4" s="274"/>
      <c r="DH4" s="274"/>
      <c r="DI4" s="274"/>
      <c r="DJ4" s="274"/>
      <c r="DK4" s="274"/>
      <c r="DL4" s="274"/>
      <c r="DM4" s="274"/>
      <c r="DN4" s="274"/>
      <c r="DO4" s="274"/>
      <c r="DP4" s="274"/>
      <c r="DQ4" s="274"/>
      <c r="DR4" s="274"/>
      <c r="DS4" s="274"/>
      <c r="DT4" s="274"/>
      <c r="DU4" s="274"/>
      <c r="DV4" s="274"/>
      <c r="DW4" s="274"/>
      <c r="DX4" s="274"/>
      <c r="DY4" s="274"/>
      <c r="DZ4" s="274"/>
      <c r="EA4" s="274"/>
      <c r="EB4" s="274"/>
      <c r="EC4" s="274"/>
      <c r="ED4" s="274"/>
      <c r="EE4" s="274"/>
      <c r="EF4" s="274"/>
      <c r="EG4" s="274"/>
      <c r="EH4" s="274"/>
      <c r="EI4" s="274"/>
      <c r="EJ4" s="274"/>
      <c r="EK4" s="274"/>
      <c r="EL4" s="274"/>
      <c r="EM4" s="274"/>
      <c r="EN4" s="274"/>
      <c r="EO4" s="274"/>
      <c r="EP4" s="274"/>
      <c r="EQ4" s="274"/>
      <c r="ER4" s="274"/>
      <c r="ES4" s="274"/>
      <c r="ET4" s="274"/>
      <c r="EU4" s="274"/>
      <c r="EV4" s="274"/>
      <c r="EW4" s="274"/>
      <c r="EX4" s="274"/>
      <c r="EY4" s="274"/>
      <c r="EZ4" s="274"/>
      <c r="FA4" s="274"/>
      <c r="FB4" s="274"/>
      <c r="FC4" s="274"/>
      <c r="FD4" s="274"/>
      <c r="FE4" s="274"/>
      <c r="FF4" s="274"/>
      <c r="FG4" s="274"/>
      <c r="FH4" s="274"/>
      <c r="FI4" s="274"/>
      <c r="FJ4" s="274"/>
      <c r="FK4" s="274"/>
      <c r="FL4" s="274"/>
      <c r="FM4" s="274"/>
      <c r="FN4" s="274"/>
      <c r="FO4" s="274"/>
      <c r="FP4" s="274"/>
      <c r="FQ4" s="274"/>
      <c r="FR4" s="274"/>
      <c r="FS4" s="274"/>
      <c r="FT4" s="274"/>
      <c r="FU4" s="274"/>
      <c r="FV4" s="274"/>
      <c r="FW4" s="274"/>
      <c r="FX4" s="274"/>
      <c r="FY4" s="274"/>
      <c r="FZ4" s="274"/>
      <c r="GA4" s="274"/>
      <c r="GB4" s="274"/>
      <c r="GC4" s="274"/>
      <c r="GD4" s="274"/>
      <c r="GE4" s="274"/>
      <c r="GF4" s="274"/>
      <c r="GG4" s="274"/>
      <c r="GH4" s="274"/>
      <c r="GI4" s="274"/>
      <c r="GJ4" s="274"/>
      <c r="GK4" s="274"/>
      <c r="GL4" s="274"/>
      <c r="GM4" s="274"/>
      <c r="GN4" s="274"/>
      <c r="GO4" s="274"/>
      <c r="GP4" s="274"/>
      <c r="GQ4" s="274"/>
      <c r="GR4" s="274"/>
      <c r="GS4" s="274"/>
      <c r="GT4" s="274"/>
      <c r="GU4" s="274"/>
      <c r="GV4" s="274"/>
      <c r="GW4" s="274"/>
      <c r="GX4" s="274"/>
      <c r="GY4" s="274"/>
      <c r="GZ4" s="274"/>
      <c r="HA4" s="274"/>
      <c r="HB4" s="274"/>
      <c r="HC4" s="274"/>
      <c r="HD4" s="274"/>
      <c r="HE4" s="274"/>
      <c r="HF4" s="274"/>
      <c r="HG4" s="274"/>
      <c r="HH4" s="274"/>
      <c r="HI4" s="274"/>
      <c r="HJ4" s="274"/>
      <c r="HK4" s="274"/>
      <c r="HL4" s="274"/>
      <c r="HM4" s="274"/>
      <c r="HN4" s="274"/>
      <c r="HO4" s="274"/>
      <c r="HP4" s="274"/>
      <c r="HQ4" s="274"/>
      <c r="HR4" s="274"/>
      <c r="HS4" s="274"/>
      <c r="HT4" s="274"/>
      <c r="HU4" s="274"/>
      <c r="HV4" s="274"/>
      <c r="HW4" s="274"/>
      <c r="HX4" s="274"/>
      <c r="HY4" s="274"/>
      <c r="HZ4" s="274"/>
      <c r="IA4" s="274"/>
      <c r="IB4" s="274"/>
      <c r="IC4" s="274"/>
      <c r="ID4" s="274"/>
      <c r="IE4" s="274"/>
      <c r="IF4" s="274"/>
      <c r="IG4" s="274"/>
      <c r="IH4" s="274"/>
      <c r="II4" s="274"/>
      <c r="IJ4" s="274"/>
      <c r="IK4" s="274"/>
      <c r="IL4" s="274"/>
      <c r="IM4" s="274"/>
      <c r="IN4" s="274"/>
      <c r="IO4" s="274"/>
      <c r="IP4" s="274"/>
      <c r="IQ4" s="274"/>
      <c r="IR4" s="274"/>
      <c r="IS4" s="274"/>
      <c r="IT4" s="274"/>
      <c r="IU4" s="274"/>
      <c r="IV4" s="274"/>
      <c r="IW4" s="274"/>
      <c r="IX4" s="274"/>
      <c r="IY4" s="274"/>
      <c r="IZ4" s="274"/>
      <c r="JA4" s="274"/>
      <c r="JB4" s="274"/>
      <c r="JC4" s="274"/>
      <c r="JD4" s="274"/>
      <c r="JE4" s="274"/>
      <c r="JF4" s="274"/>
      <c r="JG4" s="274"/>
      <c r="JH4" s="274"/>
      <c r="JI4" s="241">
        <f t="shared" si="0"/>
        <v>7000</v>
      </c>
      <c r="JJ4" s="308">
        <v>40312976735</v>
      </c>
      <c r="JK4" s="274">
        <v>7000</v>
      </c>
      <c r="JL4" s="279">
        <v>700</v>
      </c>
      <c r="JM4" s="279"/>
      <c r="JN4" s="279"/>
      <c r="JO4" s="279"/>
      <c r="JP4" s="279">
        <v>7000</v>
      </c>
    </row>
    <row r="5" spans="1:276" x14ac:dyDescent="0.25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74"/>
      <c r="AA5" s="274"/>
      <c r="AB5" s="274"/>
      <c r="AC5" s="274"/>
      <c r="AD5" s="274"/>
      <c r="AE5" s="274"/>
      <c r="AF5" s="274"/>
      <c r="AG5" s="274"/>
      <c r="AH5" s="274"/>
      <c r="AI5" s="274"/>
      <c r="AJ5" s="274"/>
      <c r="AK5" s="274"/>
      <c r="AL5" s="274"/>
      <c r="AM5" s="274"/>
      <c r="AN5" s="274"/>
      <c r="AO5" s="274"/>
      <c r="AP5" s="274"/>
      <c r="AQ5" s="274"/>
      <c r="AR5" s="274"/>
      <c r="AS5" s="274"/>
      <c r="AT5" s="274"/>
      <c r="AU5" s="274"/>
      <c r="AV5" s="274"/>
      <c r="AW5" s="274"/>
      <c r="AX5" s="274"/>
      <c r="AY5" s="274"/>
      <c r="AZ5" s="274"/>
      <c r="BA5" s="274"/>
      <c r="BB5" s="274"/>
      <c r="BC5" s="274"/>
      <c r="BD5" s="274"/>
      <c r="BE5" s="274"/>
      <c r="BF5" s="274"/>
      <c r="BG5" s="274"/>
      <c r="BH5" s="274"/>
      <c r="BI5" s="274"/>
      <c r="BJ5" s="274"/>
      <c r="BK5" s="274"/>
      <c r="BL5" s="274"/>
      <c r="BM5" s="274"/>
      <c r="BN5" s="274"/>
      <c r="BO5" s="274"/>
      <c r="BP5" s="274"/>
      <c r="BQ5" s="274"/>
      <c r="BR5" s="274"/>
      <c r="BS5" s="274"/>
      <c r="BT5" s="274"/>
      <c r="BU5" s="274"/>
      <c r="BV5" s="274"/>
      <c r="BW5" s="274"/>
      <c r="BX5" s="274"/>
      <c r="BY5" s="274"/>
      <c r="BZ5" s="274"/>
      <c r="CA5" s="274"/>
      <c r="CB5" s="274"/>
      <c r="CC5" s="274"/>
      <c r="CD5" s="274"/>
      <c r="CE5" s="274"/>
      <c r="CF5" s="274"/>
      <c r="CG5" s="274"/>
      <c r="CH5" s="274"/>
      <c r="CI5" s="274"/>
      <c r="CJ5" s="274"/>
      <c r="CK5" s="274"/>
      <c r="CL5" s="274"/>
      <c r="CM5" s="274"/>
      <c r="CN5" s="274"/>
      <c r="CO5" s="274"/>
      <c r="CP5" s="274"/>
      <c r="CQ5" s="274"/>
      <c r="CR5" s="274"/>
      <c r="CS5" s="274"/>
      <c r="CT5" s="274"/>
      <c r="CU5" s="274"/>
      <c r="CV5" s="274"/>
      <c r="CW5" s="274"/>
      <c r="CX5" s="274"/>
      <c r="CY5" s="274"/>
      <c r="CZ5" s="274"/>
      <c r="DA5" s="274"/>
      <c r="DB5" s="274"/>
      <c r="DC5" s="274"/>
      <c r="DD5" s="274"/>
      <c r="DE5" s="274"/>
      <c r="DF5" s="274"/>
      <c r="DG5" s="274"/>
      <c r="DH5" s="274"/>
      <c r="DI5" s="274"/>
      <c r="DJ5" s="274"/>
      <c r="DK5" s="274"/>
      <c r="DL5" s="274"/>
      <c r="DM5" s="274"/>
      <c r="DN5" s="274"/>
      <c r="DO5" s="274"/>
      <c r="DP5" s="274"/>
      <c r="DQ5" s="274"/>
      <c r="DR5" s="274"/>
      <c r="DS5" s="274"/>
      <c r="DT5" s="274"/>
      <c r="DU5" s="274"/>
      <c r="DV5" s="274"/>
      <c r="DW5" s="274">
        <v>6500</v>
      </c>
      <c r="DX5" s="274"/>
      <c r="DY5" s="274"/>
      <c r="DZ5" s="274"/>
      <c r="EA5" s="274"/>
      <c r="EB5" s="274"/>
      <c r="EC5" s="274"/>
      <c r="ED5" s="274"/>
      <c r="EE5" s="274"/>
      <c r="EF5" s="274"/>
      <c r="EG5" s="274"/>
      <c r="EH5" s="274"/>
      <c r="EI5" s="274"/>
      <c r="EJ5" s="274"/>
      <c r="EK5" s="274"/>
      <c r="EL5" s="274"/>
      <c r="EM5" s="274"/>
      <c r="EN5" s="274"/>
      <c r="EO5" s="274"/>
      <c r="EP5" s="274"/>
      <c r="EQ5" s="274"/>
      <c r="ER5" s="274"/>
      <c r="ES5" s="274"/>
      <c r="ET5" s="274"/>
      <c r="EU5" s="274"/>
      <c r="EV5" s="274"/>
      <c r="EW5" s="274"/>
      <c r="EX5" s="274"/>
      <c r="EY5" s="274"/>
      <c r="EZ5" s="274"/>
      <c r="FA5" s="274"/>
      <c r="FB5" s="274"/>
      <c r="FC5" s="274"/>
      <c r="FD5" s="274"/>
      <c r="FE5" s="274"/>
      <c r="FF5" s="274"/>
      <c r="FG5" s="274"/>
      <c r="FH5" s="274"/>
      <c r="FI5" s="274"/>
      <c r="FJ5" s="274"/>
      <c r="FK5" s="274"/>
      <c r="FL5" s="274"/>
      <c r="FM5" s="274"/>
      <c r="FN5" s="274"/>
      <c r="FO5" s="274"/>
      <c r="FP5" s="274"/>
      <c r="FQ5" s="274"/>
      <c r="FR5" s="274"/>
      <c r="FS5" s="274"/>
      <c r="FT5" s="274"/>
      <c r="FU5" s="274"/>
      <c r="FV5" s="274"/>
      <c r="FW5" s="274"/>
      <c r="FX5" s="274"/>
      <c r="FY5" s="274"/>
      <c r="FZ5" s="274"/>
      <c r="GA5" s="274"/>
      <c r="GB5" s="274"/>
      <c r="GC5" s="274"/>
      <c r="GD5" s="274"/>
      <c r="GE5" s="274"/>
      <c r="GF5" s="274"/>
      <c r="GG5" s="274"/>
      <c r="GH5" s="274"/>
      <c r="GI5" s="274"/>
      <c r="GJ5" s="274"/>
      <c r="GK5" s="274"/>
      <c r="GL5" s="274"/>
      <c r="GM5" s="274"/>
      <c r="GN5" s="274"/>
      <c r="GO5" s="274"/>
      <c r="GP5" s="274"/>
      <c r="GQ5" s="274"/>
      <c r="GR5" s="274"/>
      <c r="GS5" s="274"/>
      <c r="GT5" s="274"/>
      <c r="GU5" s="274"/>
      <c r="GV5" s="274"/>
      <c r="GW5" s="274"/>
      <c r="GX5" s="274"/>
      <c r="GY5" s="274"/>
      <c r="GZ5" s="274"/>
      <c r="HA5" s="274"/>
      <c r="HB5" s="274"/>
      <c r="HC5" s="274"/>
      <c r="HD5" s="274"/>
      <c r="HE5" s="274"/>
      <c r="HF5" s="274"/>
      <c r="HG5" s="274"/>
      <c r="HH5" s="274"/>
      <c r="HI5" s="274"/>
      <c r="HJ5" s="274"/>
      <c r="HK5" s="274"/>
      <c r="HL5" s="274"/>
      <c r="HM5" s="274"/>
      <c r="HN5" s="274"/>
      <c r="HO5" s="274"/>
      <c r="HP5" s="274"/>
      <c r="HQ5" s="274"/>
      <c r="HR5" s="274"/>
      <c r="HS5" s="274"/>
      <c r="HT5" s="274"/>
      <c r="HU5" s="274"/>
      <c r="HV5" s="274"/>
      <c r="HW5" s="274"/>
      <c r="HX5" s="274"/>
      <c r="HY5" s="274"/>
      <c r="HZ5" s="274"/>
      <c r="IA5" s="274"/>
      <c r="IB5" s="274"/>
      <c r="IC5" s="274"/>
      <c r="ID5" s="274"/>
      <c r="IE5" s="274"/>
      <c r="IF5" s="274"/>
      <c r="IG5" s="274"/>
      <c r="IH5" s="274"/>
      <c r="II5" s="274"/>
      <c r="IJ5" s="274"/>
      <c r="IK5" s="274"/>
      <c r="IL5" s="274"/>
      <c r="IM5" s="274"/>
      <c r="IN5" s="274"/>
      <c r="IO5" s="274"/>
      <c r="IP5" s="274"/>
      <c r="IQ5" s="274"/>
      <c r="IR5" s="274"/>
      <c r="IS5" s="274"/>
      <c r="IT5" s="274"/>
      <c r="IU5" s="274"/>
      <c r="IV5" s="274"/>
      <c r="IW5" s="274"/>
      <c r="IX5" s="274"/>
      <c r="IY5" s="274"/>
      <c r="IZ5" s="274"/>
      <c r="JA5" s="274"/>
      <c r="JB5" s="274"/>
      <c r="JC5" s="274"/>
      <c r="JD5" s="274"/>
      <c r="JE5" s="274"/>
      <c r="JF5" s="274"/>
      <c r="JG5" s="274"/>
      <c r="JH5" s="274"/>
      <c r="JI5" s="241">
        <f t="shared" si="0"/>
        <v>6500</v>
      </c>
      <c r="JJ5" s="308">
        <v>40313220724</v>
      </c>
      <c r="JK5" s="274">
        <v>6500</v>
      </c>
      <c r="JL5" s="279">
        <v>650</v>
      </c>
      <c r="JM5" s="279"/>
      <c r="JN5" s="279"/>
      <c r="JO5" s="279"/>
      <c r="JP5" s="279">
        <v>6500</v>
      </c>
    </row>
    <row r="6" spans="1:276" x14ac:dyDescent="0.25">
      <c r="A6" s="274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/>
      <c r="AB6" s="274"/>
      <c r="AC6" s="274"/>
      <c r="AD6" s="274"/>
      <c r="AE6" s="274"/>
      <c r="AF6" s="274"/>
      <c r="AG6" s="274"/>
      <c r="AH6" s="274"/>
      <c r="AI6" s="274"/>
      <c r="AJ6" s="274"/>
      <c r="AK6" s="274"/>
      <c r="AL6" s="274"/>
      <c r="AM6" s="274"/>
      <c r="AN6" s="274"/>
      <c r="AO6" s="274"/>
      <c r="AP6" s="274"/>
      <c r="AQ6" s="274"/>
      <c r="AR6" s="274"/>
      <c r="AS6" s="274"/>
      <c r="AT6" s="274"/>
      <c r="AU6" s="274"/>
      <c r="AV6" s="274"/>
      <c r="AW6" s="274"/>
      <c r="AX6" s="274"/>
      <c r="AY6" s="274"/>
      <c r="AZ6" s="274"/>
      <c r="BA6" s="274"/>
      <c r="BB6" s="274"/>
      <c r="BC6" s="274"/>
      <c r="BD6" s="274"/>
      <c r="BE6" s="274"/>
      <c r="BF6" s="274"/>
      <c r="BG6" s="274"/>
      <c r="BH6" s="274"/>
      <c r="BI6" s="274"/>
      <c r="BJ6" s="274"/>
      <c r="BK6" s="274"/>
      <c r="BL6" s="274"/>
      <c r="BM6" s="274"/>
      <c r="BN6" s="274"/>
      <c r="BO6" s="274"/>
      <c r="BP6" s="274"/>
      <c r="BQ6" s="274"/>
      <c r="BR6" s="274"/>
      <c r="BS6" s="274"/>
      <c r="BT6" s="274"/>
      <c r="BU6" s="274"/>
      <c r="BV6" s="274"/>
      <c r="BW6" s="274"/>
      <c r="BX6" s="274"/>
      <c r="BY6" s="274"/>
      <c r="BZ6" s="274"/>
      <c r="CA6" s="274"/>
      <c r="CB6" s="274"/>
      <c r="CC6" s="274"/>
      <c r="CD6" s="274"/>
      <c r="CE6" s="274"/>
      <c r="CF6" s="274"/>
      <c r="CG6" s="274"/>
      <c r="CH6" s="274"/>
      <c r="CI6" s="274"/>
      <c r="CJ6" s="274"/>
      <c r="CK6" s="274"/>
      <c r="CL6" s="274">
        <v>172442</v>
      </c>
      <c r="CM6" s="274"/>
      <c r="CN6" s="274"/>
      <c r="CO6" s="274"/>
      <c r="CP6" s="274"/>
      <c r="CQ6" s="274"/>
      <c r="CR6" s="274"/>
      <c r="CS6" s="274"/>
      <c r="CT6" s="274"/>
      <c r="CU6" s="274"/>
      <c r="CV6" s="274"/>
      <c r="CW6" s="274"/>
      <c r="CX6" s="274"/>
      <c r="CY6" s="274"/>
      <c r="CZ6" s="274"/>
      <c r="DA6" s="274"/>
      <c r="DB6" s="274"/>
      <c r="DC6" s="274"/>
      <c r="DD6" s="274"/>
      <c r="DE6" s="274"/>
      <c r="DF6" s="274"/>
      <c r="DG6" s="274"/>
      <c r="DH6" s="274"/>
      <c r="DI6" s="274"/>
      <c r="DJ6" s="274"/>
      <c r="DK6" s="274"/>
      <c r="DL6" s="274"/>
      <c r="DM6" s="274"/>
      <c r="DN6" s="274"/>
      <c r="DO6" s="274"/>
      <c r="DP6" s="274"/>
      <c r="DQ6" s="274"/>
      <c r="DR6" s="274"/>
      <c r="DS6" s="274"/>
      <c r="DT6" s="274"/>
      <c r="DU6" s="274"/>
      <c r="DV6" s="274"/>
      <c r="DW6" s="274"/>
      <c r="DX6" s="274"/>
      <c r="DY6" s="274"/>
      <c r="DZ6" s="274"/>
      <c r="EA6" s="274"/>
      <c r="EB6" s="274"/>
      <c r="EC6" s="274"/>
      <c r="ED6" s="274"/>
      <c r="EE6" s="274"/>
      <c r="EF6" s="274"/>
      <c r="EG6" s="274"/>
      <c r="EH6" s="274"/>
      <c r="EI6" s="274"/>
      <c r="EJ6" s="274"/>
      <c r="EK6" s="274"/>
      <c r="EL6" s="274"/>
      <c r="EM6" s="274"/>
      <c r="EN6" s="274"/>
      <c r="EO6" s="274"/>
      <c r="EP6" s="274"/>
      <c r="EQ6" s="274"/>
      <c r="ER6" s="274"/>
      <c r="ES6" s="274"/>
      <c r="ET6" s="274"/>
      <c r="EU6" s="274"/>
      <c r="EV6" s="274"/>
      <c r="EW6" s="274"/>
      <c r="EX6" s="274"/>
      <c r="EY6" s="274"/>
      <c r="EZ6" s="274"/>
      <c r="FA6" s="274"/>
      <c r="FB6" s="274"/>
      <c r="FC6" s="274"/>
      <c r="FD6" s="274"/>
      <c r="FE6" s="274"/>
      <c r="FF6" s="274"/>
      <c r="FG6" s="274"/>
      <c r="FH6" s="274"/>
      <c r="FI6" s="274"/>
      <c r="FJ6" s="274"/>
      <c r="FK6" s="274"/>
      <c r="FL6" s="274"/>
      <c r="FM6" s="274"/>
      <c r="FN6" s="274"/>
      <c r="FO6" s="274"/>
      <c r="FP6" s="274"/>
      <c r="FQ6" s="274"/>
      <c r="FR6" s="274"/>
      <c r="FS6" s="274"/>
      <c r="FT6" s="274"/>
      <c r="FU6" s="274"/>
      <c r="FV6" s="274"/>
      <c r="FW6" s="274"/>
      <c r="FX6" s="274"/>
      <c r="FY6" s="274"/>
      <c r="FZ6" s="274"/>
      <c r="GA6" s="274"/>
      <c r="GB6" s="274"/>
      <c r="GC6" s="274"/>
      <c r="GD6" s="274"/>
      <c r="GE6" s="274"/>
      <c r="GF6" s="274"/>
      <c r="GG6" s="274"/>
      <c r="GH6" s="274"/>
      <c r="GI6" s="274"/>
      <c r="GJ6" s="274"/>
      <c r="GK6" s="274"/>
      <c r="GL6" s="274"/>
      <c r="GM6" s="274"/>
      <c r="GN6" s="274"/>
      <c r="GO6" s="274"/>
      <c r="GP6" s="274"/>
      <c r="GQ6" s="274"/>
      <c r="GR6" s="274"/>
      <c r="GS6" s="274"/>
      <c r="GT6" s="274"/>
      <c r="GU6" s="274"/>
      <c r="GV6" s="274"/>
      <c r="GW6" s="274"/>
      <c r="GX6" s="274"/>
      <c r="GY6" s="274"/>
      <c r="GZ6" s="274"/>
      <c r="HA6" s="274"/>
      <c r="HB6" s="274"/>
      <c r="HC6" s="274"/>
      <c r="HD6" s="274"/>
      <c r="HE6" s="274"/>
      <c r="HF6" s="274"/>
      <c r="HG6" s="274"/>
      <c r="HH6" s="274"/>
      <c r="HI6" s="274"/>
      <c r="HJ6" s="274"/>
      <c r="HK6" s="274"/>
      <c r="HL6" s="274"/>
      <c r="HM6" s="274"/>
      <c r="HN6" s="274"/>
      <c r="HO6" s="274"/>
      <c r="HP6" s="274"/>
      <c r="HQ6" s="274"/>
      <c r="HR6" s="274"/>
      <c r="HS6" s="274"/>
      <c r="HT6" s="274"/>
      <c r="HU6" s="274"/>
      <c r="HV6" s="274"/>
      <c r="HW6" s="274"/>
      <c r="HX6" s="274"/>
      <c r="HY6" s="274"/>
      <c r="HZ6" s="274"/>
      <c r="IA6" s="274"/>
      <c r="IB6" s="274"/>
      <c r="IC6" s="274"/>
      <c r="ID6" s="274"/>
      <c r="IE6" s="274"/>
      <c r="IF6" s="274"/>
      <c r="IG6" s="274"/>
      <c r="IH6" s="274"/>
      <c r="II6" s="274"/>
      <c r="IJ6" s="274"/>
      <c r="IK6" s="274"/>
      <c r="IL6" s="274"/>
      <c r="IM6" s="274"/>
      <c r="IN6" s="274"/>
      <c r="IO6" s="274"/>
      <c r="IP6" s="274"/>
      <c r="IQ6" s="274"/>
      <c r="IR6" s="274"/>
      <c r="IS6" s="274"/>
      <c r="IT6" s="274"/>
      <c r="IU6" s="274"/>
      <c r="IV6" s="274"/>
      <c r="IW6" s="274"/>
      <c r="IX6" s="274"/>
      <c r="IY6" s="274"/>
      <c r="IZ6" s="274"/>
      <c r="JA6" s="274"/>
      <c r="JB6" s="274"/>
      <c r="JC6" s="274"/>
      <c r="JD6" s="274"/>
      <c r="JE6" s="274"/>
      <c r="JF6" s="274"/>
      <c r="JG6" s="274"/>
      <c r="JH6" s="274"/>
      <c r="JI6" s="241">
        <f t="shared" si="0"/>
        <v>172442</v>
      </c>
      <c r="JJ6" s="308">
        <v>40347766143</v>
      </c>
      <c r="JK6" s="274">
        <v>172442</v>
      </c>
      <c r="JL6" s="279">
        <v>7306.86</v>
      </c>
      <c r="JM6" s="279"/>
      <c r="JN6" s="279"/>
      <c r="JO6" s="279"/>
      <c r="JP6" s="279"/>
    </row>
    <row r="7" spans="1:276" x14ac:dyDescent="0.25">
      <c r="A7" s="274"/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  <c r="AI7" s="274"/>
      <c r="AJ7" s="274"/>
      <c r="AK7" s="274"/>
      <c r="AL7" s="274"/>
      <c r="AM7" s="274"/>
      <c r="AN7" s="274"/>
      <c r="AO7" s="274"/>
      <c r="AP7" s="274"/>
      <c r="AQ7" s="274"/>
      <c r="AR7" s="274"/>
      <c r="AS7" s="274"/>
      <c r="AT7" s="274"/>
      <c r="AU7" s="274"/>
      <c r="AV7" s="274"/>
      <c r="AW7" s="274"/>
      <c r="AX7" s="274"/>
      <c r="AY7" s="274"/>
      <c r="AZ7" s="274"/>
      <c r="BA7" s="274"/>
      <c r="BB7" s="274"/>
      <c r="BC7" s="274"/>
      <c r="BD7" s="274"/>
      <c r="BE7" s="274"/>
      <c r="BF7" s="274"/>
      <c r="BG7" s="274"/>
      <c r="BH7" s="274"/>
      <c r="BI7" s="274"/>
      <c r="BJ7" s="274"/>
      <c r="BK7" s="274"/>
      <c r="BL7" s="274"/>
      <c r="BM7" s="274"/>
      <c r="BN7" s="274"/>
      <c r="BO7" s="274"/>
      <c r="BP7" s="274"/>
      <c r="BQ7" s="274"/>
      <c r="BR7" s="274"/>
      <c r="BS7" s="274"/>
      <c r="BT7" s="274"/>
      <c r="BU7" s="274"/>
      <c r="BV7" s="274"/>
      <c r="BW7" s="274"/>
      <c r="BX7" s="274"/>
      <c r="BY7" s="274"/>
      <c r="BZ7" s="274"/>
      <c r="CA7" s="274"/>
      <c r="CB7" s="274"/>
      <c r="CC7" s="274"/>
      <c r="CD7" s="274"/>
      <c r="CE7" s="274"/>
      <c r="CF7" s="274"/>
      <c r="CG7" s="274"/>
      <c r="CH7" s="274"/>
      <c r="CI7" s="274"/>
      <c r="CJ7" s="274"/>
      <c r="CK7" s="274"/>
      <c r="CL7" s="274"/>
      <c r="CM7" s="274"/>
      <c r="CN7" s="274"/>
      <c r="CO7" s="274"/>
      <c r="CP7" s="274"/>
      <c r="CQ7" s="274"/>
      <c r="CR7" s="274"/>
      <c r="CS7" s="274"/>
      <c r="CT7" s="274"/>
      <c r="CU7" s="274"/>
      <c r="CV7" s="274"/>
      <c r="CW7" s="274"/>
      <c r="CX7" s="274"/>
      <c r="CY7" s="274"/>
      <c r="CZ7" s="274"/>
      <c r="DA7" s="274"/>
      <c r="DB7" s="274"/>
      <c r="DC7" s="274"/>
      <c r="DD7" s="274"/>
      <c r="DE7" s="274"/>
      <c r="DF7" s="274"/>
      <c r="DG7" s="274"/>
      <c r="DH7" s="274"/>
      <c r="DI7" s="274"/>
      <c r="DJ7" s="274"/>
      <c r="DK7" s="274"/>
      <c r="DL7" s="274"/>
      <c r="DM7" s="274"/>
      <c r="DN7" s="274"/>
      <c r="DO7" s="274"/>
      <c r="DP7" s="274"/>
      <c r="DQ7" s="274"/>
      <c r="DR7" s="274"/>
      <c r="DS7" s="274"/>
      <c r="DT7" s="274"/>
      <c r="DU7" s="274"/>
      <c r="DV7" s="274"/>
      <c r="DW7" s="274"/>
      <c r="DX7" s="274"/>
      <c r="DY7" s="274"/>
      <c r="DZ7" s="274"/>
      <c r="EA7" s="274"/>
      <c r="EB7" s="274"/>
      <c r="EC7" s="274"/>
      <c r="ED7" s="274"/>
      <c r="EE7" s="274"/>
      <c r="EF7" s="274"/>
      <c r="EG7" s="274"/>
      <c r="EH7" s="274"/>
      <c r="EI7" s="274"/>
      <c r="EJ7" s="274"/>
      <c r="EK7" s="274"/>
      <c r="EL7" s="274"/>
      <c r="EM7" s="274"/>
      <c r="EN7" s="274"/>
      <c r="EO7" s="274"/>
      <c r="EP7" s="274"/>
      <c r="EQ7" s="274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  <c r="FF7" s="274"/>
      <c r="FG7" s="274"/>
      <c r="FH7" s="274"/>
      <c r="FI7" s="274"/>
      <c r="FJ7" s="274"/>
      <c r="FK7" s="274"/>
      <c r="FL7" s="274"/>
      <c r="FM7" s="274"/>
      <c r="FN7" s="274"/>
      <c r="FO7" s="274"/>
      <c r="FP7" s="274"/>
      <c r="FQ7" s="274"/>
      <c r="FR7" s="274"/>
      <c r="FS7" s="274"/>
      <c r="FT7" s="274"/>
      <c r="FU7" s="274"/>
      <c r="FV7" s="274"/>
      <c r="FW7" s="274"/>
      <c r="FX7" s="274"/>
      <c r="FY7" s="274"/>
      <c r="FZ7" s="274"/>
      <c r="GA7" s="274"/>
      <c r="GB7" s="274"/>
      <c r="GC7" s="274"/>
      <c r="GD7" s="274"/>
      <c r="GE7" s="274"/>
      <c r="GF7" s="274"/>
      <c r="GG7" s="274"/>
      <c r="GH7" s="274"/>
      <c r="GI7" s="274"/>
      <c r="GJ7" s="274"/>
      <c r="GK7" s="274"/>
      <c r="GL7" s="274"/>
      <c r="GM7" s="274"/>
      <c r="GN7" s="274"/>
      <c r="GO7" s="274"/>
      <c r="GP7" s="274"/>
      <c r="GQ7" s="274"/>
      <c r="GR7" s="274"/>
      <c r="GS7" s="274"/>
      <c r="GT7" s="274"/>
      <c r="GU7" s="274"/>
      <c r="GV7" s="274"/>
      <c r="GW7" s="274"/>
      <c r="GX7" s="274"/>
      <c r="GY7" s="274"/>
      <c r="GZ7" s="274"/>
      <c r="HA7" s="274"/>
      <c r="HB7" s="274"/>
      <c r="HC7" s="274"/>
      <c r="HD7" s="274"/>
      <c r="HE7" s="274"/>
      <c r="HF7" s="274"/>
      <c r="HG7" s="274"/>
      <c r="HH7" s="274"/>
      <c r="HI7" s="274"/>
      <c r="HJ7" s="274"/>
      <c r="HK7" s="274"/>
      <c r="HL7" s="274"/>
      <c r="HM7" s="274"/>
      <c r="HN7" s="274"/>
      <c r="HO7" s="274"/>
      <c r="HP7" s="274"/>
      <c r="HQ7" s="274"/>
      <c r="HR7" s="274"/>
      <c r="HS7" s="274"/>
      <c r="HT7" s="274"/>
      <c r="HU7" s="274"/>
      <c r="HV7" s="274"/>
      <c r="HW7" s="274"/>
      <c r="HX7" s="274">
        <v>90000</v>
      </c>
      <c r="HY7" s="274"/>
      <c r="HZ7" s="274"/>
      <c r="IA7" s="274"/>
      <c r="IB7" s="274"/>
      <c r="IC7" s="274"/>
      <c r="ID7" s="274"/>
      <c r="IE7" s="274"/>
      <c r="IF7" s="274"/>
      <c r="IG7" s="274"/>
      <c r="IH7" s="274"/>
      <c r="II7" s="274"/>
      <c r="IJ7" s="274"/>
      <c r="IK7" s="274"/>
      <c r="IL7" s="274"/>
      <c r="IM7" s="274"/>
      <c r="IN7" s="274"/>
      <c r="IO7" s="274"/>
      <c r="IP7" s="274"/>
      <c r="IQ7" s="274"/>
      <c r="IR7" s="274"/>
      <c r="IS7" s="274"/>
      <c r="IT7" s="274"/>
      <c r="IU7" s="274"/>
      <c r="IV7" s="274"/>
      <c r="IW7" s="274"/>
      <c r="IX7" s="274"/>
      <c r="IY7" s="274"/>
      <c r="IZ7" s="274"/>
      <c r="JA7" s="274"/>
      <c r="JB7" s="274"/>
      <c r="JC7" s="274"/>
      <c r="JD7" s="274"/>
      <c r="JE7" s="274"/>
      <c r="JF7" s="274"/>
      <c r="JG7" s="274"/>
      <c r="JH7" s="274"/>
      <c r="JI7" s="241">
        <f t="shared" si="0"/>
        <v>90000</v>
      </c>
      <c r="JJ7" s="308">
        <v>40347915356</v>
      </c>
      <c r="JK7" s="274">
        <v>90000</v>
      </c>
      <c r="JL7" s="279"/>
      <c r="JM7" s="279"/>
      <c r="JN7" s="279"/>
      <c r="JO7" s="279"/>
      <c r="JP7" s="279"/>
    </row>
    <row r="8" spans="1:276" x14ac:dyDescent="0.25">
      <c r="A8" s="274"/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/>
      <c r="AY8" s="274"/>
      <c r="AZ8" s="274"/>
      <c r="BA8" s="274"/>
      <c r="BB8" s="274"/>
      <c r="BC8" s="274"/>
      <c r="BD8" s="274"/>
      <c r="BE8" s="274"/>
      <c r="BF8" s="274"/>
      <c r="BG8" s="274"/>
      <c r="BH8" s="274"/>
      <c r="BI8" s="274"/>
      <c r="BJ8" s="274"/>
      <c r="BK8" s="274"/>
      <c r="BL8" s="274"/>
      <c r="BM8" s="274"/>
      <c r="BN8" s="274"/>
      <c r="BO8" s="274"/>
      <c r="BP8" s="274"/>
      <c r="BQ8" s="274"/>
      <c r="BR8" s="274"/>
      <c r="BS8" s="274"/>
      <c r="BT8" s="274"/>
      <c r="BU8" s="274"/>
      <c r="BV8" s="274"/>
      <c r="BW8" s="274"/>
      <c r="BX8" s="274"/>
      <c r="BY8" s="274"/>
      <c r="BZ8" s="274"/>
      <c r="CA8" s="274"/>
      <c r="CB8" s="274"/>
      <c r="CC8" s="274"/>
      <c r="CD8" s="274"/>
      <c r="CE8" s="274"/>
      <c r="CF8" s="274"/>
      <c r="CG8" s="274"/>
      <c r="CH8" s="274"/>
      <c r="CI8" s="274"/>
      <c r="CJ8" s="274"/>
      <c r="CK8" s="274"/>
      <c r="CL8" s="274">
        <v>282539.2</v>
      </c>
      <c r="CM8" s="274"/>
      <c r="CN8" s="274"/>
      <c r="CO8" s="274"/>
      <c r="CP8" s="274"/>
      <c r="CQ8" s="274"/>
      <c r="CR8" s="274"/>
      <c r="CS8" s="274"/>
      <c r="CT8" s="274"/>
      <c r="CU8" s="274"/>
      <c r="CV8" s="274"/>
      <c r="CW8" s="274"/>
      <c r="CX8" s="274"/>
      <c r="CY8" s="274"/>
      <c r="CZ8" s="274"/>
      <c r="DA8" s="274"/>
      <c r="DB8" s="274"/>
      <c r="DC8" s="274"/>
      <c r="DD8" s="274"/>
      <c r="DE8" s="274"/>
      <c r="DF8" s="274"/>
      <c r="DG8" s="274"/>
      <c r="DH8" s="274"/>
      <c r="DI8" s="274"/>
      <c r="DJ8" s="274"/>
      <c r="DK8" s="274"/>
      <c r="DL8" s="274"/>
      <c r="DM8" s="274"/>
      <c r="DN8" s="274"/>
      <c r="DO8" s="274"/>
      <c r="DP8" s="274"/>
      <c r="DQ8" s="274"/>
      <c r="DR8" s="274"/>
      <c r="DS8" s="274"/>
      <c r="DT8" s="274"/>
      <c r="DU8" s="274"/>
      <c r="DV8" s="274"/>
      <c r="DW8" s="274"/>
      <c r="DX8" s="274"/>
      <c r="DY8" s="274"/>
      <c r="DZ8" s="274"/>
      <c r="EA8" s="274"/>
      <c r="EB8" s="274"/>
      <c r="EC8" s="274"/>
      <c r="ED8" s="274"/>
      <c r="EE8" s="274"/>
      <c r="EF8" s="274"/>
      <c r="EG8" s="274"/>
      <c r="EH8" s="274"/>
      <c r="EI8" s="274"/>
      <c r="EJ8" s="274"/>
      <c r="EK8" s="274"/>
      <c r="EL8" s="274"/>
      <c r="EM8" s="274"/>
      <c r="EN8" s="274"/>
      <c r="EO8" s="274"/>
      <c r="EP8" s="274"/>
      <c r="EQ8" s="274"/>
      <c r="ER8" s="274"/>
      <c r="ES8" s="274"/>
      <c r="ET8" s="274"/>
      <c r="EU8" s="274"/>
      <c r="EV8" s="274"/>
      <c r="EW8" s="274"/>
      <c r="EX8" s="274"/>
      <c r="EY8" s="274"/>
      <c r="EZ8" s="274"/>
      <c r="FA8" s="274"/>
      <c r="FB8" s="274"/>
      <c r="FC8" s="274"/>
      <c r="FD8" s="274"/>
      <c r="FE8" s="274"/>
      <c r="FF8" s="274"/>
      <c r="FG8" s="274"/>
      <c r="FH8" s="274"/>
      <c r="FI8" s="274"/>
      <c r="FJ8" s="274"/>
      <c r="FK8" s="274"/>
      <c r="FL8" s="274"/>
      <c r="FM8" s="274"/>
      <c r="FN8" s="274"/>
      <c r="FO8" s="274"/>
      <c r="FP8" s="274"/>
      <c r="FQ8" s="274"/>
      <c r="FR8" s="274"/>
      <c r="FS8" s="274"/>
      <c r="FT8" s="274"/>
      <c r="FU8" s="274"/>
      <c r="FV8" s="274"/>
      <c r="FW8" s="274"/>
      <c r="FX8" s="274"/>
      <c r="FY8" s="274"/>
      <c r="FZ8" s="274"/>
      <c r="GA8" s="274"/>
      <c r="GB8" s="274"/>
      <c r="GC8" s="274"/>
      <c r="GD8" s="274"/>
      <c r="GE8" s="274"/>
      <c r="GF8" s="274"/>
      <c r="GG8" s="274"/>
      <c r="GH8" s="274"/>
      <c r="GI8" s="274"/>
      <c r="GJ8" s="274"/>
      <c r="GK8" s="274"/>
      <c r="GL8" s="274"/>
      <c r="GM8" s="274"/>
      <c r="GN8" s="274"/>
      <c r="GO8" s="274"/>
      <c r="GP8" s="274"/>
      <c r="GQ8" s="274"/>
      <c r="GR8" s="274"/>
      <c r="GS8" s="274"/>
      <c r="GT8" s="274"/>
      <c r="GU8" s="274"/>
      <c r="GV8" s="274"/>
      <c r="GW8" s="274"/>
      <c r="GX8" s="274"/>
      <c r="GY8" s="274"/>
      <c r="GZ8" s="274"/>
      <c r="HA8" s="274"/>
      <c r="HB8" s="274"/>
      <c r="HC8" s="274"/>
      <c r="HD8" s="274"/>
      <c r="HE8" s="274"/>
      <c r="HF8" s="274"/>
      <c r="HG8" s="274"/>
      <c r="HH8" s="274"/>
      <c r="HI8" s="274"/>
      <c r="HJ8" s="274"/>
      <c r="HK8" s="274"/>
      <c r="HL8" s="274"/>
      <c r="HM8" s="274"/>
      <c r="HN8" s="274"/>
      <c r="HO8" s="274"/>
      <c r="HP8" s="274"/>
      <c r="HQ8" s="274"/>
      <c r="HR8" s="274"/>
      <c r="HS8" s="274"/>
      <c r="HT8" s="274"/>
      <c r="HU8" s="274"/>
      <c r="HV8" s="274"/>
      <c r="HW8" s="274"/>
      <c r="HX8" s="274"/>
      <c r="HY8" s="274"/>
      <c r="HZ8" s="274"/>
      <c r="IA8" s="274"/>
      <c r="IB8" s="274"/>
      <c r="IC8" s="274"/>
      <c r="ID8" s="274"/>
      <c r="IE8" s="274"/>
      <c r="IF8" s="274"/>
      <c r="IG8" s="274"/>
      <c r="IH8" s="274"/>
      <c r="II8" s="274"/>
      <c r="IJ8" s="274"/>
      <c r="IK8" s="274"/>
      <c r="IL8" s="274"/>
      <c r="IM8" s="274"/>
      <c r="IN8" s="274"/>
      <c r="IO8" s="274"/>
      <c r="IP8" s="274"/>
      <c r="IQ8" s="274"/>
      <c r="IR8" s="274"/>
      <c r="IS8" s="274"/>
      <c r="IT8" s="274"/>
      <c r="IU8" s="274"/>
      <c r="IV8" s="274"/>
      <c r="IW8" s="274"/>
      <c r="IX8" s="274"/>
      <c r="IY8" s="274"/>
      <c r="IZ8" s="274"/>
      <c r="JA8" s="274"/>
      <c r="JB8" s="274"/>
      <c r="JC8" s="274"/>
      <c r="JD8" s="274"/>
      <c r="JE8" s="274"/>
      <c r="JF8" s="274"/>
      <c r="JG8" s="274"/>
      <c r="JH8" s="274"/>
      <c r="JI8" s="241">
        <f t="shared" si="0"/>
        <v>282539.2</v>
      </c>
      <c r="JJ8" s="308">
        <v>40347925923</v>
      </c>
      <c r="JK8" s="274">
        <v>282539.2</v>
      </c>
      <c r="JL8" s="279">
        <v>11972</v>
      </c>
      <c r="JM8" s="279"/>
      <c r="JN8" s="279"/>
      <c r="JO8" s="279"/>
      <c r="JP8" s="279"/>
    </row>
    <row r="9" spans="1:276" x14ac:dyDescent="0.25">
      <c r="A9" s="274"/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74"/>
      <c r="BA9" s="274"/>
      <c r="BB9" s="274"/>
      <c r="BC9" s="274"/>
      <c r="BD9" s="274"/>
      <c r="BE9" s="274"/>
      <c r="BF9" s="274"/>
      <c r="BG9" s="274"/>
      <c r="BH9" s="274"/>
      <c r="BI9" s="274"/>
      <c r="BJ9" s="274"/>
      <c r="BK9" s="274"/>
      <c r="BL9" s="274"/>
      <c r="BM9" s="274"/>
      <c r="BN9" s="274"/>
      <c r="BO9" s="274"/>
      <c r="BP9" s="274"/>
      <c r="BQ9" s="274"/>
      <c r="BR9" s="274"/>
      <c r="BS9" s="274"/>
      <c r="BT9" s="274"/>
      <c r="BU9" s="274"/>
      <c r="BV9" s="274"/>
      <c r="BW9" s="274"/>
      <c r="BX9" s="274"/>
      <c r="BY9" s="274"/>
      <c r="BZ9" s="274"/>
      <c r="CA9" s="274"/>
      <c r="CB9" s="274"/>
      <c r="CC9" s="274"/>
      <c r="CD9" s="274"/>
      <c r="CE9" s="274"/>
      <c r="CF9" s="274"/>
      <c r="CG9" s="274"/>
      <c r="CH9" s="274"/>
      <c r="CI9" s="274"/>
      <c r="CJ9" s="274"/>
      <c r="CK9" s="274"/>
      <c r="CL9" s="274"/>
      <c r="CM9" s="274"/>
      <c r="CN9" s="274"/>
      <c r="CO9" s="274"/>
      <c r="CP9" s="274"/>
      <c r="CQ9" s="274"/>
      <c r="CR9" s="274"/>
      <c r="CS9" s="274"/>
      <c r="CT9" s="274"/>
      <c r="CU9" s="274"/>
      <c r="CV9" s="274"/>
      <c r="CW9" s="274"/>
      <c r="CX9" s="274"/>
      <c r="CY9" s="274"/>
      <c r="CZ9" s="274"/>
      <c r="DA9" s="274"/>
      <c r="DB9" s="274"/>
      <c r="DC9" s="274"/>
      <c r="DD9" s="274"/>
      <c r="DE9" s="274"/>
      <c r="DF9" s="274"/>
      <c r="DG9" s="274"/>
      <c r="DH9" s="274"/>
      <c r="DI9" s="274"/>
      <c r="DJ9" s="274"/>
      <c r="DK9" s="274"/>
      <c r="DL9" s="274"/>
      <c r="DM9" s="274"/>
      <c r="DN9" s="274"/>
      <c r="DO9" s="274"/>
      <c r="DP9" s="274"/>
      <c r="DQ9" s="274"/>
      <c r="DR9" s="274"/>
      <c r="DS9" s="274"/>
      <c r="DT9" s="274"/>
      <c r="DU9" s="274"/>
      <c r="DV9" s="274"/>
      <c r="DW9" s="274"/>
      <c r="DX9" s="274"/>
      <c r="DY9" s="274"/>
      <c r="DZ9" s="274"/>
      <c r="EA9" s="274"/>
      <c r="EB9" s="274"/>
      <c r="EC9" s="274"/>
      <c r="ED9" s="274"/>
      <c r="EE9" s="274"/>
      <c r="EF9" s="274"/>
      <c r="EG9" s="274"/>
      <c r="EH9" s="274"/>
      <c r="EI9" s="274"/>
      <c r="EJ9" s="274"/>
      <c r="EK9" s="274"/>
      <c r="EL9" s="274"/>
      <c r="EM9" s="274"/>
      <c r="EN9" s="274"/>
      <c r="EO9" s="274"/>
      <c r="EP9" s="274"/>
      <c r="EQ9" s="274"/>
      <c r="ER9" s="274"/>
      <c r="ES9" s="274"/>
      <c r="ET9" s="274"/>
      <c r="EU9" s="274"/>
      <c r="EV9" s="274"/>
      <c r="EW9" s="274"/>
      <c r="EX9" s="274"/>
      <c r="EY9" s="274"/>
      <c r="EZ9" s="274"/>
      <c r="FA9" s="274"/>
      <c r="FB9" s="274"/>
      <c r="FC9" s="274"/>
      <c r="FD9" s="274"/>
      <c r="FE9" s="274"/>
      <c r="FF9" s="274"/>
      <c r="FG9" s="274"/>
      <c r="FH9" s="274"/>
      <c r="FI9" s="274"/>
      <c r="FJ9" s="274">
        <v>43900</v>
      </c>
      <c r="FK9" s="274"/>
      <c r="FL9" s="274"/>
      <c r="FM9" s="274"/>
      <c r="FN9" s="274"/>
      <c r="FO9" s="274"/>
      <c r="FP9" s="274"/>
      <c r="FQ9" s="274"/>
      <c r="FR9" s="274"/>
      <c r="FS9" s="274"/>
      <c r="FT9" s="274"/>
      <c r="FU9" s="274"/>
      <c r="FV9" s="274"/>
      <c r="FW9" s="274"/>
      <c r="FX9" s="274"/>
      <c r="FY9" s="274"/>
      <c r="FZ9" s="274"/>
      <c r="GA9" s="274"/>
      <c r="GB9" s="274"/>
      <c r="GC9" s="274"/>
      <c r="GD9" s="274"/>
      <c r="GE9" s="274"/>
      <c r="GF9" s="274"/>
      <c r="GG9" s="274"/>
      <c r="GH9" s="274"/>
      <c r="GI9" s="274"/>
      <c r="GJ9" s="274"/>
      <c r="GK9" s="274"/>
      <c r="GL9" s="274"/>
      <c r="GM9" s="274"/>
      <c r="GN9" s="274"/>
      <c r="GO9" s="274"/>
      <c r="GP9" s="274"/>
      <c r="GQ9" s="274"/>
      <c r="GR9" s="274"/>
      <c r="GS9" s="274"/>
      <c r="GT9" s="274"/>
      <c r="GU9" s="274"/>
      <c r="GV9" s="274"/>
      <c r="GW9" s="274"/>
      <c r="GX9" s="274"/>
      <c r="GY9" s="274"/>
      <c r="GZ9" s="274"/>
      <c r="HA9" s="274"/>
      <c r="HB9" s="274"/>
      <c r="HC9" s="274"/>
      <c r="HD9" s="274"/>
      <c r="HE9" s="274"/>
      <c r="HF9" s="274"/>
      <c r="HG9" s="274"/>
      <c r="HH9" s="274"/>
      <c r="HI9" s="274"/>
      <c r="HJ9" s="274"/>
      <c r="HK9" s="274"/>
      <c r="HL9" s="274"/>
      <c r="HM9" s="274"/>
      <c r="HN9" s="274"/>
      <c r="HO9" s="274"/>
      <c r="HP9" s="274"/>
      <c r="HQ9" s="274"/>
      <c r="HR9" s="274"/>
      <c r="HS9" s="274"/>
      <c r="HT9" s="274"/>
      <c r="HU9" s="274"/>
      <c r="HV9" s="274"/>
      <c r="HW9" s="274"/>
      <c r="HX9" s="274"/>
      <c r="HY9" s="274"/>
      <c r="HZ9" s="274"/>
      <c r="IA9" s="274"/>
      <c r="IB9" s="274"/>
      <c r="IC9" s="274"/>
      <c r="ID9" s="274"/>
      <c r="IE9" s="274"/>
      <c r="IF9" s="274"/>
      <c r="IG9" s="274"/>
      <c r="IH9" s="274"/>
      <c r="II9" s="274"/>
      <c r="IJ9" s="274"/>
      <c r="IK9" s="274"/>
      <c r="IL9" s="274"/>
      <c r="IM9" s="274"/>
      <c r="IN9" s="274"/>
      <c r="IO9" s="274"/>
      <c r="IP9" s="274"/>
      <c r="IQ9" s="274"/>
      <c r="IR9" s="274"/>
      <c r="IS9" s="274"/>
      <c r="IT9" s="274"/>
      <c r="IU9" s="274"/>
      <c r="IV9" s="274"/>
      <c r="IW9" s="274"/>
      <c r="IX9" s="274"/>
      <c r="IY9" s="274"/>
      <c r="IZ9" s="274"/>
      <c r="JA9" s="274"/>
      <c r="JB9" s="274"/>
      <c r="JC9" s="274"/>
      <c r="JD9" s="274"/>
      <c r="JE9" s="274"/>
      <c r="JF9" s="274"/>
      <c r="JG9" s="274"/>
      <c r="JH9" s="274"/>
      <c r="JI9" s="241">
        <f t="shared" si="0"/>
        <v>43900</v>
      </c>
      <c r="JJ9" s="308">
        <v>40347934103</v>
      </c>
      <c r="JK9" s="274">
        <v>43900</v>
      </c>
      <c r="JL9" s="279">
        <v>2195</v>
      </c>
      <c r="JM9" s="279"/>
      <c r="JN9" s="279"/>
      <c r="JO9" s="279"/>
      <c r="JP9" s="279"/>
    </row>
    <row r="10" spans="1:276" x14ac:dyDescent="0.25">
      <c r="A10" s="274"/>
      <c r="B10" s="274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274"/>
      <c r="AK10" s="274"/>
      <c r="AL10" s="274"/>
      <c r="AM10" s="274"/>
      <c r="AN10" s="274"/>
      <c r="AO10" s="274"/>
      <c r="AP10" s="274"/>
      <c r="AQ10" s="274"/>
      <c r="AR10" s="274"/>
      <c r="AS10" s="274"/>
      <c r="AT10" s="274"/>
      <c r="AU10" s="274"/>
      <c r="AV10" s="274"/>
      <c r="AW10" s="274"/>
      <c r="AX10" s="274"/>
      <c r="AY10" s="274"/>
      <c r="AZ10" s="274"/>
      <c r="BA10" s="274"/>
      <c r="BB10" s="274"/>
      <c r="BC10" s="274"/>
      <c r="BD10" s="274"/>
      <c r="BE10" s="274"/>
      <c r="BF10" s="274"/>
      <c r="BG10" s="274"/>
      <c r="BH10" s="274"/>
      <c r="BI10" s="274"/>
      <c r="BJ10" s="274"/>
      <c r="BK10" s="274"/>
      <c r="BL10" s="274"/>
      <c r="BM10" s="274"/>
      <c r="BN10" s="274"/>
      <c r="BO10" s="274"/>
      <c r="BP10" s="274"/>
      <c r="BQ10" s="274"/>
      <c r="BR10" s="274"/>
      <c r="BS10" s="274"/>
      <c r="BT10" s="274"/>
      <c r="BU10" s="274"/>
      <c r="BV10" s="274"/>
      <c r="BW10" s="274"/>
      <c r="BX10" s="274"/>
      <c r="BY10" s="274"/>
      <c r="BZ10" s="274"/>
      <c r="CA10" s="274"/>
      <c r="CB10" s="274"/>
      <c r="CC10" s="274"/>
      <c r="CD10" s="274"/>
      <c r="CE10" s="274"/>
      <c r="CF10" s="274"/>
      <c r="CG10" s="274"/>
      <c r="CH10" s="274"/>
      <c r="CI10" s="274"/>
      <c r="CJ10" s="274"/>
      <c r="CK10" s="274"/>
      <c r="CL10" s="274"/>
      <c r="CM10" s="274"/>
      <c r="CN10" s="274"/>
      <c r="CO10" s="274"/>
      <c r="CP10" s="274"/>
      <c r="CQ10" s="274"/>
      <c r="CR10" s="274"/>
      <c r="CS10" s="274"/>
      <c r="CT10" s="274"/>
      <c r="CU10" s="274"/>
      <c r="CV10" s="274"/>
      <c r="CW10" s="274"/>
      <c r="CX10" s="274"/>
      <c r="CY10" s="274"/>
      <c r="CZ10" s="274"/>
      <c r="DA10" s="274"/>
      <c r="DB10" s="274"/>
      <c r="DC10" s="274"/>
      <c r="DD10" s="274"/>
      <c r="DE10" s="274"/>
      <c r="DF10" s="274"/>
      <c r="DG10" s="274"/>
      <c r="DH10" s="274"/>
      <c r="DI10" s="274"/>
      <c r="DJ10" s="274"/>
      <c r="DK10" s="274">
        <v>80100</v>
      </c>
      <c r="DL10" s="274"/>
      <c r="DM10" s="274"/>
      <c r="DN10" s="274"/>
      <c r="DO10" s="274"/>
      <c r="DP10" s="274"/>
      <c r="DQ10" s="274"/>
      <c r="DR10" s="274"/>
      <c r="DS10" s="274"/>
      <c r="DT10" s="274"/>
      <c r="DU10" s="274"/>
      <c r="DV10" s="274"/>
      <c r="DW10" s="274"/>
      <c r="DX10" s="274"/>
      <c r="DY10" s="274"/>
      <c r="DZ10" s="274"/>
      <c r="EA10" s="274"/>
      <c r="EB10" s="274"/>
      <c r="EC10" s="274"/>
      <c r="ED10" s="274"/>
      <c r="EE10" s="274"/>
      <c r="EF10" s="274"/>
      <c r="EG10" s="274"/>
      <c r="EH10" s="274"/>
      <c r="EI10" s="274"/>
      <c r="EJ10" s="274"/>
      <c r="EK10" s="274"/>
      <c r="EL10" s="274"/>
      <c r="EM10" s="274"/>
      <c r="EN10" s="274"/>
      <c r="EO10" s="274"/>
      <c r="EP10" s="274"/>
      <c r="EQ10" s="274"/>
      <c r="ER10" s="274"/>
      <c r="ES10" s="274"/>
      <c r="ET10" s="274"/>
      <c r="EU10" s="274"/>
      <c r="EV10" s="274"/>
      <c r="EW10" s="274"/>
      <c r="EX10" s="274"/>
      <c r="EY10" s="274"/>
      <c r="EZ10" s="274"/>
      <c r="FA10" s="274"/>
      <c r="FB10" s="274"/>
      <c r="FC10" s="274"/>
      <c r="FD10" s="274"/>
      <c r="FE10" s="274"/>
      <c r="FF10" s="274"/>
      <c r="FG10" s="274"/>
      <c r="FH10" s="274"/>
      <c r="FI10" s="274"/>
      <c r="FJ10" s="274"/>
      <c r="FK10" s="274"/>
      <c r="FL10" s="274"/>
      <c r="FM10" s="274"/>
      <c r="FN10" s="274"/>
      <c r="FO10" s="274"/>
      <c r="FP10" s="274"/>
      <c r="FQ10" s="274"/>
      <c r="FR10" s="274"/>
      <c r="FS10" s="274"/>
      <c r="FT10" s="274"/>
      <c r="FU10" s="274"/>
      <c r="FV10" s="274"/>
      <c r="FW10" s="274"/>
      <c r="FX10" s="274"/>
      <c r="FY10" s="274"/>
      <c r="FZ10" s="274"/>
      <c r="GA10" s="274"/>
      <c r="GB10" s="274"/>
      <c r="GC10" s="274"/>
      <c r="GD10" s="274"/>
      <c r="GE10" s="274"/>
      <c r="GF10" s="274"/>
      <c r="GG10" s="274"/>
      <c r="GH10" s="274"/>
      <c r="GI10" s="274"/>
      <c r="GJ10" s="274"/>
      <c r="GK10" s="274"/>
      <c r="GL10" s="274"/>
      <c r="GM10" s="274"/>
      <c r="GN10" s="274"/>
      <c r="GO10" s="274"/>
      <c r="GP10" s="274"/>
      <c r="GQ10" s="274"/>
      <c r="GR10" s="274"/>
      <c r="GS10" s="274"/>
      <c r="GT10" s="274"/>
      <c r="GU10" s="274"/>
      <c r="GV10" s="274"/>
      <c r="GW10" s="274"/>
      <c r="GX10" s="274"/>
      <c r="GY10" s="274"/>
      <c r="GZ10" s="274"/>
      <c r="HA10" s="274"/>
      <c r="HB10" s="274"/>
      <c r="HC10" s="274"/>
      <c r="HD10" s="274"/>
      <c r="HE10" s="274"/>
      <c r="HF10" s="274"/>
      <c r="HG10" s="274"/>
      <c r="HH10" s="274"/>
      <c r="HI10" s="274"/>
      <c r="HJ10" s="274"/>
      <c r="HK10" s="274"/>
      <c r="HL10" s="274"/>
      <c r="HM10" s="274"/>
      <c r="HN10" s="274"/>
      <c r="HO10" s="274"/>
      <c r="HP10" s="274"/>
      <c r="HQ10" s="274"/>
      <c r="HR10" s="274"/>
      <c r="HS10" s="274"/>
      <c r="HT10" s="274"/>
      <c r="HU10" s="274"/>
      <c r="HV10" s="274"/>
      <c r="HW10" s="274"/>
      <c r="HX10" s="274"/>
      <c r="HY10" s="274"/>
      <c r="HZ10" s="274"/>
      <c r="IA10" s="274"/>
      <c r="IB10" s="274"/>
      <c r="IC10" s="274"/>
      <c r="ID10" s="274"/>
      <c r="IE10" s="274"/>
      <c r="IF10" s="274"/>
      <c r="IG10" s="274"/>
      <c r="IH10" s="274"/>
      <c r="II10" s="274"/>
      <c r="IJ10" s="274"/>
      <c r="IK10" s="274"/>
      <c r="IL10" s="274"/>
      <c r="IM10" s="274"/>
      <c r="IN10" s="274"/>
      <c r="IO10" s="274"/>
      <c r="IP10" s="274"/>
      <c r="IQ10" s="274"/>
      <c r="IR10" s="274"/>
      <c r="IS10" s="274"/>
      <c r="IT10" s="274"/>
      <c r="IU10" s="274"/>
      <c r="IV10" s="274"/>
      <c r="IW10" s="274"/>
      <c r="IX10" s="274"/>
      <c r="IY10" s="274"/>
      <c r="IZ10" s="274"/>
      <c r="JA10" s="274"/>
      <c r="JB10" s="274"/>
      <c r="JC10" s="274"/>
      <c r="JD10" s="274"/>
      <c r="JE10" s="274"/>
      <c r="JF10" s="274"/>
      <c r="JG10" s="274"/>
      <c r="JH10" s="274"/>
      <c r="JI10" s="241">
        <f t="shared" si="0"/>
        <v>80100</v>
      </c>
      <c r="JJ10" s="308">
        <v>40379301133</v>
      </c>
      <c r="JK10" s="274">
        <v>80100</v>
      </c>
      <c r="JL10" s="279">
        <v>3719.63</v>
      </c>
      <c r="JM10" s="279"/>
      <c r="JN10" s="279"/>
      <c r="JO10" s="279"/>
      <c r="JP10" s="279"/>
    </row>
    <row r="11" spans="1:276" x14ac:dyDescent="0.25">
      <c r="A11" s="274"/>
      <c r="B11" s="274"/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274"/>
      <c r="AE11" s="274"/>
      <c r="AF11" s="274"/>
      <c r="AG11" s="274"/>
      <c r="AH11" s="274"/>
      <c r="AI11" s="274"/>
      <c r="AJ11" s="274"/>
      <c r="AK11" s="274"/>
      <c r="AL11" s="274"/>
      <c r="AM11" s="274"/>
      <c r="AN11" s="274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/>
      <c r="AY11" s="274"/>
      <c r="AZ11" s="274"/>
      <c r="BA11" s="274"/>
      <c r="BB11" s="274"/>
      <c r="BC11" s="274"/>
      <c r="BD11" s="274"/>
      <c r="BE11" s="274"/>
      <c r="BF11" s="274"/>
      <c r="BG11" s="274"/>
      <c r="BH11" s="274"/>
      <c r="BI11" s="274"/>
      <c r="BJ11" s="274"/>
      <c r="BK11" s="274"/>
      <c r="BL11" s="274"/>
      <c r="BM11" s="274"/>
      <c r="BN11" s="274"/>
      <c r="BO11" s="274"/>
      <c r="BP11" s="274"/>
      <c r="BQ11" s="274"/>
      <c r="BR11" s="274"/>
      <c r="BS11" s="274"/>
      <c r="BT11" s="274"/>
      <c r="BU11" s="274"/>
      <c r="BV11" s="274"/>
      <c r="BW11" s="274"/>
      <c r="BX11" s="274"/>
      <c r="BY11" s="274"/>
      <c r="BZ11" s="274"/>
      <c r="CA11" s="274"/>
      <c r="CB11" s="274"/>
      <c r="CC11" s="274"/>
      <c r="CD11" s="274"/>
      <c r="CE11" s="274"/>
      <c r="CF11" s="274"/>
      <c r="CG11" s="274"/>
      <c r="CH11" s="274"/>
      <c r="CI11" s="274"/>
      <c r="CJ11" s="274"/>
      <c r="CK11" s="274"/>
      <c r="CL11" s="274"/>
      <c r="CM11" s="274"/>
      <c r="CN11" s="274"/>
      <c r="CO11" s="274"/>
      <c r="CP11" s="274"/>
      <c r="CQ11" s="274"/>
      <c r="CR11" s="274"/>
      <c r="CS11" s="274"/>
      <c r="CT11" s="274"/>
      <c r="CU11" s="274"/>
      <c r="CV11" s="274"/>
      <c r="CW11" s="274"/>
      <c r="CX11" s="274"/>
      <c r="CY11" s="274"/>
      <c r="CZ11" s="274"/>
      <c r="DA11" s="274"/>
      <c r="DB11" s="274"/>
      <c r="DC11" s="274"/>
      <c r="DD11" s="274"/>
      <c r="DE11" s="274"/>
      <c r="DF11" s="274"/>
      <c r="DG11" s="274"/>
      <c r="DH11" s="274"/>
      <c r="DI11" s="274"/>
      <c r="DJ11" s="274"/>
      <c r="DK11" s="274"/>
      <c r="DL11" s="274"/>
      <c r="DM11" s="274"/>
      <c r="DN11" s="274"/>
      <c r="DO11" s="274"/>
      <c r="DP11" s="274"/>
      <c r="DQ11" s="274"/>
      <c r="DR11" s="274"/>
      <c r="DS11" s="274"/>
      <c r="DT11" s="274"/>
      <c r="DU11" s="274"/>
      <c r="DV11" s="274"/>
      <c r="DW11" s="274"/>
      <c r="DX11" s="274"/>
      <c r="DY11" s="274"/>
      <c r="DZ11" s="274"/>
      <c r="EA11" s="274"/>
      <c r="EB11" s="274"/>
      <c r="EC11" s="274"/>
      <c r="ED11" s="274"/>
      <c r="EE11" s="274"/>
      <c r="EF11" s="274"/>
      <c r="EG11" s="274"/>
      <c r="EH11" s="274"/>
      <c r="EI11" s="274"/>
      <c r="EJ11" s="274"/>
      <c r="EK11" s="274"/>
      <c r="EL11" s="274"/>
      <c r="EM11" s="274"/>
      <c r="EN11" s="274"/>
      <c r="EO11" s="274"/>
      <c r="EP11" s="274"/>
      <c r="EQ11" s="274"/>
      <c r="ER11" s="274"/>
      <c r="ES11" s="274"/>
      <c r="ET11" s="274"/>
      <c r="EU11" s="274"/>
      <c r="EV11" s="274"/>
      <c r="EW11" s="274"/>
      <c r="EX11" s="274"/>
      <c r="EY11" s="274"/>
      <c r="EZ11" s="274"/>
      <c r="FA11" s="274"/>
      <c r="FB11" s="274"/>
      <c r="FC11" s="274"/>
      <c r="FD11" s="274"/>
      <c r="FE11" s="274"/>
      <c r="FF11" s="274"/>
      <c r="FG11" s="274"/>
      <c r="FH11" s="274"/>
      <c r="FI11" s="274"/>
      <c r="FJ11" s="274"/>
      <c r="FK11" s="274"/>
      <c r="FL11" s="274"/>
      <c r="FM11" s="274"/>
      <c r="FN11" s="274"/>
      <c r="FO11" s="274"/>
      <c r="FP11" s="274"/>
      <c r="FQ11" s="274"/>
      <c r="FR11" s="274"/>
      <c r="FS11" s="274"/>
      <c r="FT11" s="274">
        <v>29283.14</v>
      </c>
      <c r="FU11" s="274"/>
      <c r="FV11" s="274"/>
      <c r="FW11" s="274"/>
      <c r="FX11" s="274"/>
      <c r="FY11" s="274"/>
      <c r="FZ11" s="274"/>
      <c r="GA11" s="274"/>
      <c r="GB11" s="274"/>
      <c r="GC11" s="274"/>
      <c r="GD11" s="274"/>
      <c r="GE11" s="274"/>
      <c r="GF11" s="274"/>
      <c r="GG11" s="274"/>
      <c r="GH11" s="274"/>
      <c r="GI11" s="274"/>
      <c r="GJ11" s="274"/>
      <c r="GK11" s="274"/>
      <c r="GL11" s="274"/>
      <c r="GM11" s="274"/>
      <c r="GN11" s="274"/>
      <c r="GO11" s="274"/>
      <c r="GP11" s="274"/>
      <c r="GQ11" s="274"/>
      <c r="GR11" s="274"/>
      <c r="GS11" s="274"/>
      <c r="GT11" s="274"/>
      <c r="GU11" s="274"/>
      <c r="GV11" s="274"/>
      <c r="GW11" s="274"/>
      <c r="GX11" s="274"/>
      <c r="GY11" s="274"/>
      <c r="GZ11" s="274"/>
      <c r="HA11" s="274"/>
      <c r="HB11" s="274"/>
      <c r="HC11" s="274"/>
      <c r="HD11" s="274"/>
      <c r="HE11" s="274"/>
      <c r="HF11" s="274"/>
      <c r="HG11" s="274"/>
      <c r="HH11" s="274"/>
      <c r="HI11" s="274"/>
      <c r="HJ11" s="274"/>
      <c r="HK11" s="274"/>
      <c r="HL11" s="274"/>
      <c r="HM11" s="274"/>
      <c r="HN11" s="274"/>
      <c r="HO11" s="274"/>
      <c r="HP11" s="274"/>
      <c r="HQ11" s="274"/>
      <c r="HR11" s="274"/>
      <c r="HS11" s="274"/>
      <c r="HT11" s="274"/>
      <c r="HU11" s="274"/>
      <c r="HV11" s="274"/>
      <c r="HW11" s="274"/>
      <c r="HX11" s="274"/>
      <c r="HY11" s="274"/>
      <c r="HZ11" s="274"/>
      <c r="IA11" s="274"/>
      <c r="IB11" s="274"/>
      <c r="IC11" s="274"/>
      <c r="ID11" s="274"/>
      <c r="IE11" s="274"/>
      <c r="IF11" s="274"/>
      <c r="IG11" s="274"/>
      <c r="IH11" s="274"/>
      <c r="II11" s="274"/>
      <c r="IJ11" s="274"/>
      <c r="IK11" s="274"/>
      <c r="IL11" s="274"/>
      <c r="IM11" s="274"/>
      <c r="IN11" s="274"/>
      <c r="IO11" s="274"/>
      <c r="IP11" s="274"/>
      <c r="IQ11" s="274"/>
      <c r="IR11" s="274"/>
      <c r="IS11" s="274"/>
      <c r="IT11" s="274"/>
      <c r="IU11" s="274"/>
      <c r="IV11" s="274"/>
      <c r="IW11" s="274"/>
      <c r="IX11" s="274"/>
      <c r="IY11" s="274"/>
      <c r="IZ11" s="274"/>
      <c r="JA11" s="274"/>
      <c r="JB11" s="274"/>
      <c r="JC11" s="274"/>
      <c r="JD11" s="274"/>
      <c r="JE11" s="274"/>
      <c r="JF11" s="274"/>
      <c r="JG11" s="274"/>
      <c r="JH11" s="274"/>
      <c r="JI11" s="241">
        <f t="shared" si="0"/>
        <v>29283.14</v>
      </c>
      <c r="JJ11" s="308">
        <v>40389945203</v>
      </c>
      <c r="JK11" s="274">
        <v>29283.14</v>
      </c>
      <c r="JL11" s="279">
        <v>1280.3499999999999</v>
      </c>
      <c r="JM11" s="279"/>
      <c r="JN11" s="279"/>
      <c r="JO11" s="279"/>
      <c r="JP11" s="279"/>
    </row>
    <row r="12" spans="1:276" x14ac:dyDescent="0.25">
      <c r="A12" s="274"/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74"/>
      <c r="AE12" s="274"/>
      <c r="AF12" s="274"/>
      <c r="AG12" s="274"/>
      <c r="AH12" s="274"/>
      <c r="AI12" s="274"/>
      <c r="AJ12" s="274"/>
      <c r="AK12" s="274"/>
      <c r="AL12" s="274"/>
      <c r="AM12" s="274"/>
      <c r="AN12" s="274"/>
      <c r="AO12" s="274"/>
      <c r="AP12" s="274"/>
      <c r="AQ12" s="274"/>
      <c r="AR12" s="274"/>
      <c r="AS12" s="274"/>
      <c r="AT12" s="274"/>
      <c r="AU12" s="274"/>
      <c r="AV12" s="274"/>
      <c r="AW12" s="274"/>
      <c r="AX12" s="274"/>
      <c r="AY12" s="274"/>
      <c r="AZ12" s="274"/>
      <c r="BA12" s="274"/>
      <c r="BB12" s="274"/>
      <c r="BC12" s="274"/>
      <c r="BD12" s="274"/>
      <c r="BE12" s="274"/>
      <c r="BF12" s="274"/>
      <c r="BG12" s="274"/>
      <c r="BH12" s="274"/>
      <c r="BI12" s="274"/>
      <c r="BJ12" s="274"/>
      <c r="BK12" s="274"/>
      <c r="BL12" s="274"/>
      <c r="BM12" s="274"/>
      <c r="BN12" s="274"/>
      <c r="BO12" s="274"/>
      <c r="BP12" s="274"/>
      <c r="BQ12" s="274"/>
      <c r="BR12" s="274"/>
      <c r="BS12" s="274"/>
      <c r="BT12" s="274"/>
      <c r="BU12" s="274"/>
      <c r="BV12" s="274"/>
      <c r="BW12" s="274"/>
      <c r="BX12" s="274"/>
      <c r="BY12" s="274"/>
      <c r="BZ12" s="274"/>
      <c r="CA12" s="274"/>
      <c r="CB12" s="274"/>
      <c r="CC12" s="274"/>
      <c r="CD12" s="274"/>
      <c r="CE12" s="274"/>
      <c r="CF12" s="274"/>
      <c r="CG12" s="274"/>
      <c r="CH12" s="274"/>
      <c r="CI12" s="274"/>
      <c r="CJ12" s="274"/>
      <c r="CK12" s="274"/>
      <c r="CL12" s="274"/>
      <c r="CM12" s="274"/>
      <c r="CN12" s="274"/>
      <c r="CO12" s="274"/>
      <c r="CP12" s="274"/>
      <c r="CQ12" s="274"/>
      <c r="CR12" s="274"/>
      <c r="CS12" s="274"/>
      <c r="CT12" s="274"/>
      <c r="CU12" s="274"/>
      <c r="CV12" s="274"/>
      <c r="CW12" s="274"/>
      <c r="CX12" s="274"/>
      <c r="CY12" s="274"/>
      <c r="CZ12" s="274"/>
      <c r="DA12" s="274"/>
      <c r="DB12" s="274"/>
      <c r="DC12" s="274"/>
      <c r="DD12" s="274"/>
      <c r="DE12" s="274"/>
      <c r="DF12" s="274"/>
      <c r="DG12" s="274"/>
      <c r="DH12" s="274"/>
      <c r="DI12" s="274"/>
      <c r="DJ12" s="274"/>
      <c r="DK12" s="274"/>
      <c r="DL12" s="274"/>
      <c r="DM12" s="274"/>
      <c r="DN12" s="274"/>
      <c r="DO12" s="274"/>
      <c r="DP12" s="274"/>
      <c r="DQ12" s="274"/>
      <c r="DR12" s="274"/>
      <c r="DS12" s="274"/>
      <c r="DT12" s="274"/>
      <c r="DU12" s="274"/>
      <c r="DV12" s="274"/>
      <c r="DW12" s="274"/>
      <c r="DX12" s="274"/>
      <c r="DY12" s="274"/>
      <c r="DZ12" s="274"/>
      <c r="EA12" s="274">
        <v>31525</v>
      </c>
      <c r="EB12" s="274"/>
      <c r="EC12" s="274"/>
      <c r="ED12" s="274"/>
      <c r="EE12" s="274"/>
      <c r="EF12" s="274"/>
      <c r="EG12" s="274"/>
      <c r="EH12" s="274"/>
      <c r="EI12" s="274"/>
      <c r="EJ12" s="274"/>
      <c r="EK12" s="274"/>
      <c r="EL12" s="274"/>
      <c r="EM12" s="274"/>
      <c r="EN12" s="274"/>
      <c r="EO12" s="274"/>
      <c r="EP12" s="274"/>
      <c r="EQ12" s="274"/>
      <c r="ER12" s="274"/>
      <c r="ES12" s="274"/>
      <c r="ET12" s="274"/>
      <c r="EU12" s="274"/>
      <c r="EV12" s="274"/>
      <c r="EW12" s="274"/>
      <c r="EX12" s="274"/>
      <c r="EY12" s="274"/>
      <c r="EZ12" s="274"/>
      <c r="FA12" s="274"/>
      <c r="FB12" s="274"/>
      <c r="FC12" s="274"/>
      <c r="FD12" s="274"/>
      <c r="FE12" s="274"/>
      <c r="FF12" s="274"/>
      <c r="FG12" s="274"/>
      <c r="FH12" s="274"/>
      <c r="FI12" s="274"/>
      <c r="FJ12" s="274"/>
      <c r="FK12" s="274"/>
      <c r="FL12" s="274"/>
      <c r="FM12" s="274"/>
      <c r="FN12" s="274"/>
      <c r="FO12" s="274"/>
      <c r="FP12" s="274"/>
      <c r="FQ12" s="274"/>
      <c r="FR12" s="274"/>
      <c r="FS12" s="274"/>
      <c r="FT12" s="274"/>
      <c r="FU12" s="274"/>
      <c r="FV12" s="274"/>
      <c r="FW12" s="274"/>
      <c r="FX12" s="274"/>
      <c r="FY12" s="274"/>
      <c r="FZ12" s="274"/>
      <c r="GA12" s="274"/>
      <c r="GB12" s="274"/>
      <c r="GC12" s="274"/>
      <c r="GD12" s="274"/>
      <c r="GE12" s="274"/>
      <c r="GF12" s="274"/>
      <c r="GG12" s="274"/>
      <c r="GH12" s="274"/>
      <c r="GI12" s="274"/>
      <c r="GJ12" s="274"/>
      <c r="GK12" s="274"/>
      <c r="GL12" s="274"/>
      <c r="GM12" s="274"/>
      <c r="GN12" s="274"/>
      <c r="GO12" s="274"/>
      <c r="GP12" s="274"/>
      <c r="GQ12" s="274"/>
      <c r="GR12" s="274"/>
      <c r="GS12" s="274"/>
      <c r="GT12" s="274"/>
      <c r="GU12" s="274"/>
      <c r="GV12" s="274"/>
      <c r="GW12" s="274"/>
      <c r="GX12" s="274"/>
      <c r="GY12" s="274"/>
      <c r="GZ12" s="274"/>
      <c r="HA12" s="274"/>
      <c r="HB12" s="274"/>
      <c r="HC12" s="274"/>
      <c r="HD12" s="274"/>
      <c r="HE12" s="274"/>
      <c r="HF12" s="274"/>
      <c r="HG12" s="274"/>
      <c r="HH12" s="274"/>
      <c r="HI12" s="274"/>
      <c r="HJ12" s="274"/>
      <c r="HK12" s="274"/>
      <c r="HL12" s="274"/>
      <c r="HM12" s="274"/>
      <c r="HN12" s="274"/>
      <c r="HO12" s="274"/>
      <c r="HP12" s="274"/>
      <c r="HQ12" s="274"/>
      <c r="HR12" s="274"/>
      <c r="HS12" s="274"/>
      <c r="HT12" s="274"/>
      <c r="HU12" s="274"/>
      <c r="HV12" s="274"/>
      <c r="HW12" s="274"/>
      <c r="HX12" s="274"/>
      <c r="HY12" s="274"/>
      <c r="HZ12" s="274"/>
      <c r="IA12" s="274"/>
      <c r="IB12" s="274"/>
      <c r="IC12" s="274"/>
      <c r="ID12" s="274"/>
      <c r="IE12" s="274"/>
      <c r="IF12" s="274"/>
      <c r="IG12" s="274"/>
      <c r="IH12" s="274"/>
      <c r="II12" s="274"/>
      <c r="IJ12" s="274"/>
      <c r="IK12" s="274"/>
      <c r="IL12" s="274"/>
      <c r="IM12" s="274"/>
      <c r="IN12" s="274"/>
      <c r="IO12" s="274"/>
      <c r="IP12" s="274"/>
      <c r="IQ12" s="274"/>
      <c r="IR12" s="274"/>
      <c r="IS12" s="274"/>
      <c r="IT12" s="274"/>
      <c r="IU12" s="274"/>
      <c r="IV12" s="274"/>
      <c r="IW12" s="274"/>
      <c r="IX12" s="274"/>
      <c r="IY12" s="274"/>
      <c r="IZ12" s="274"/>
      <c r="JA12" s="274"/>
      <c r="JB12" s="274"/>
      <c r="JC12" s="274"/>
      <c r="JD12" s="274"/>
      <c r="JE12" s="274"/>
      <c r="JF12" s="274"/>
      <c r="JG12" s="274"/>
      <c r="JH12" s="274"/>
      <c r="JI12" s="241">
        <f t="shared" si="0"/>
        <v>31525</v>
      </c>
      <c r="JJ12" s="308">
        <v>40389949642</v>
      </c>
      <c r="JK12" s="274">
        <v>31525</v>
      </c>
      <c r="JL12" s="279">
        <v>1576.25</v>
      </c>
      <c r="JM12" s="279"/>
      <c r="JN12" s="279"/>
      <c r="JO12" s="279"/>
      <c r="JP12" s="279"/>
    </row>
    <row r="13" spans="1:276" x14ac:dyDescent="0.25">
      <c r="A13" s="274"/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274"/>
      <c r="AE13" s="274"/>
      <c r="AF13" s="274"/>
      <c r="AG13" s="274"/>
      <c r="AH13" s="274"/>
      <c r="AI13" s="274"/>
      <c r="AJ13" s="274"/>
      <c r="AK13" s="274"/>
      <c r="AL13" s="274"/>
      <c r="AM13" s="274"/>
      <c r="AN13" s="274"/>
      <c r="AO13" s="274"/>
      <c r="AP13" s="274"/>
      <c r="AQ13" s="274"/>
      <c r="AR13" s="274"/>
      <c r="AS13" s="274"/>
      <c r="AT13" s="274"/>
      <c r="AU13" s="274"/>
      <c r="AV13" s="274"/>
      <c r="AW13" s="274"/>
      <c r="AX13" s="274"/>
      <c r="AY13" s="274"/>
      <c r="AZ13" s="274"/>
      <c r="BA13" s="274"/>
      <c r="BB13" s="274"/>
      <c r="BC13" s="274"/>
      <c r="BD13" s="274"/>
      <c r="BE13" s="274"/>
      <c r="BF13" s="274"/>
      <c r="BG13" s="274"/>
      <c r="BH13" s="274"/>
      <c r="BI13" s="274"/>
      <c r="BJ13" s="274"/>
      <c r="BK13" s="274"/>
      <c r="BL13" s="274"/>
      <c r="BM13" s="274"/>
      <c r="BN13" s="274"/>
      <c r="BO13" s="274"/>
      <c r="BP13" s="274"/>
      <c r="BQ13" s="274"/>
      <c r="BR13" s="274"/>
      <c r="BS13" s="274"/>
      <c r="BT13" s="274"/>
      <c r="BU13" s="274"/>
      <c r="BV13" s="274"/>
      <c r="BW13" s="274"/>
      <c r="BX13" s="274"/>
      <c r="BY13" s="274"/>
      <c r="BZ13" s="274"/>
      <c r="CA13" s="274"/>
      <c r="CB13" s="274"/>
      <c r="CC13" s="274"/>
      <c r="CD13" s="274"/>
      <c r="CE13" s="274"/>
      <c r="CF13" s="274"/>
      <c r="CG13" s="274"/>
      <c r="CH13" s="274"/>
      <c r="CI13" s="274"/>
      <c r="CJ13" s="274"/>
      <c r="CK13" s="274"/>
      <c r="CL13" s="274"/>
      <c r="CM13" s="274"/>
      <c r="CN13" s="274"/>
      <c r="CO13" s="274"/>
      <c r="CP13" s="274"/>
      <c r="CQ13" s="274"/>
      <c r="CR13" s="274"/>
      <c r="CS13" s="274"/>
      <c r="CT13" s="274"/>
      <c r="CU13" s="274"/>
      <c r="CV13" s="274"/>
      <c r="CW13" s="274"/>
      <c r="CX13" s="274"/>
      <c r="CY13" s="274"/>
      <c r="CZ13" s="274"/>
      <c r="DA13" s="274"/>
      <c r="DB13" s="274"/>
      <c r="DC13" s="274"/>
      <c r="DD13" s="274"/>
      <c r="DE13" s="274"/>
      <c r="DF13" s="274"/>
      <c r="DG13" s="274"/>
      <c r="DH13" s="274"/>
      <c r="DI13" s="274"/>
      <c r="DJ13" s="274"/>
      <c r="DK13" s="274"/>
      <c r="DL13" s="274"/>
      <c r="DM13" s="274"/>
      <c r="DN13" s="274"/>
      <c r="DO13" s="274"/>
      <c r="DP13" s="274"/>
      <c r="DQ13" s="274"/>
      <c r="DR13" s="274"/>
      <c r="DS13" s="274"/>
      <c r="DT13" s="274"/>
      <c r="DU13" s="274"/>
      <c r="DV13" s="274"/>
      <c r="DW13" s="274"/>
      <c r="DX13" s="274"/>
      <c r="DY13" s="274"/>
      <c r="DZ13" s="274"/>
      <c r="EA13" s="274">
        <v>78000</v>
      </c>
      <c r="EB13" s="274"/>
      <c r="EC13" s="274"/>
      <c r="ED13" s="274"/>
      <c r="EE13" s="274"/>
      <c r="EF13" s="274"/>
      <c r="EG13" s="274"/>
      <c r="EH13" s="274"/>
      <c r="EI13" s="274"/>
      <c r="EJ13" s="274"/>
      <c r="EK13" s="274"/>
      <c r="EL13" s="274"/>
      <c r="EM13" s="274"/>
      <c r="EN13" s="274"/>
      <c r="EO13" s="274"/>
      <c r="EP13" s="274"/>
      <c r="EQ13" s="274"/>
      <c r="ER13" s="274"/>
      <c r="ES13" s="274"/>
      <c r="ET13" s="274"/>
      <c r="EU13" s="274"/>
      <c r="EV13" s="274"/>
      <c r="EW13" s="274"/>
      <c r="EX13" s="274"/>
      <c r="EY13" s="274"/>
      <c r="EZ13" s="274"/>
      <c r="FA13" s="274"/>
      <c r="FB13" s="274"/>
      <c r="FC13" s="274"/>
      <c r="FD13" s="274"/>
      <c r="FE13" s="274"/>
      <c r="FF13" s="274"/>
      <c r="FG13" s="274"/>
      <c r="FH13" s="274"/>
      <c r="FI13" s="274"/>
      <c r="FJ13" s="274">
        <v>10350</v>
      </c>
      <c r="FK13" s="274"/>
      <c r="FL13" s="274"/>
      <c r="FM13" s="274"/>
      <c r="FN13" s="274"/>
      <c r="FO13" s="274"/>
      <c r="FP13" s="274"/>
      <c r="FQ13" s="274"/>
      <c r="FR13" s="274"/>
      <c r="FS13" s="274"/>
      <c r="FT13" s="274">
        <v>6014.4</v>
      </c>
      <c r="FU13" s="274"/>
      <c r="FV13" s="274"/>
      <c r="FW13" s="274"/>
      <c r="FX13" s="274"/>
      <c r="FY13" s="274"/>
      <c r="FZ13" s="274"/>
      <c r="GA13" s="274"/>
      <c r="GB13" s="274"/>
      <c r="GC13" s="274"/>
      <c r="GD13" s="274"/>
      <c r="GE13" s="274"/>
      <c r="GF13" s="274"/>
      <c r="GG13" s="274"/>
      <c r="GH13" s="274"/>
      <c r="GI13" s="274"/>
      <c r="GJ13" s="274"/>
      <c r="GK13" s="274"/>
      <c r="GL13" s="274"/>
      <c r="GM13" s="274"/>
      <c r="GN13" s="274"/>
      <c r="GO13" s="274"/>
      <c r="GP13" s="274"/>
      <c r="GQ13" s="274"/>
      <c r="GR13" s="274"/>
      <c r="GS13" s="274"/>
      <c r="GT13" s="274"/>
      <c r="GU13" s="274"/>
      <c r="GV13" s="274"/>
      <c r="GW13" s="274"/>
      <c r="GX13" s="274"/>
      <c r="GY13" s="274"/>
      <c r="GZ13" s="274"/>
      <c r="HA13" s="274"/>
      <c r="HB13" s="274"/>
      <c r="HC13" s="274"/>
      <c r="HD13" s="274"/>
      <c r="HE13" s="274"/>
      <c r="HF13" s="274"/>
      <c r="HG13" s="274"/>
      <c r="HH13" s="274"/>
      <c r="HI13" s="274"/>
      <c r="HJ13" s="274"/>
      <c r="HK13" s="274"/>
      <c r="HL13" s="274"/>
      <c r="HM13" s="274"/>
      <c r="HN13" s="274"/>
      <c r="HO13" s="274"/>
      <c r="HP13" s="274"/>
      <c r="HQ13" s="274"/>
      <c r="HR13" s="274"/>
      <c r="HS13" s="274"/>
      <c r="HT13" s="274"/>
      <c r="HU13" s="274"/>
      <c r="HV13" s="274"/>
      <c r="HW13" s="274"/>
      <c r="HX13" s="274"/>
      <c r="HY13" s="274"/>
      <c r="HZ13" s="274"/>
      <c r="IA13" s="274"/>
      <c r="IB13" s="274"/>
      <c r="IC13" s="274"/>
      <c r="ID13" s="274"/>
      <c r="IE13" s="274"/>
      <c r="IF13" s="274"/>
      <c r="IG13" s="274"/>
      <c r="IH13" s="274"/>
      <c r="II13" s="274"/>
      <c r="IJ13" s="274"/>
      <c r="IK13" s="274"/>
      <c r="IL13" s="274"/>
      <c r="IM13" s="274"/>
      <c r="IN13" s="274"/>
      <c r="IO13" s="274"/>
      <c r="IP13" s="274"/>
      <c r="IQ13" s="274"/>
      <c r="IR13" s="274"/>
      <c r="IS13" s="274"/>
      <c r="IT13" s="274"/>
      <c r="IU13" s="274"/>
      <c r="IV13" s="274"/>
      <c r="IW13" s="274"/>
      <c r="IX13" s="274"/>
      <c r="IY13" s="274"/>
      <c r="IZ13" s="274"/>
      <c r="JA13" s="274"/>
      <c r="JB13" s="274"/>
      <c r="JC13" s="274"/>
      <c r="JD13" s="274"/>
      <c r="JE13" s="274"/>
      <c r="JF13" s="274"/>
      <c r="JG13" s="274"/>
      <c r="JH13" s="274"/>
      <c r="JI13" s="241">
        <f t="shared" si="0"/>
        <v>94364.4</v>
      </c>
      <c r="JJ13" s="308">
        <v>40389954767</v>
      </c>
      <c r="JK13" s="274">
        <v>94364.4</v>
      </c>
      <c r="JL13" s="279"/>
      <c r="JM13" s="279"/>
      <c r="JN13" s="279"/>
      <c r="JO13" s="279"/>
      <c r="JP13" s="279"/>
    </row>
    <row r="14" spans="1:276" x14ac:dyDescent="0.25">
      <c r="A14" s="274"/>
      <c r="B14" s="274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274"/>
      <c r="AO14" s="274"/>
      <c r="AP14" s="274"/>
      <c r="AQ14" s="274"/>
      <c r="AR14" s="274"/>
      <c r="AS14" s="274"/>
      <c r="AT14" s="274"/>
      <c r="AU14" s="274"/>
      <c r="AV14" s="274"/>
      <c r="AW14" s="274"/>
      <c r="AX14" s="274"/>
      <c r="AY14" s="274"/>
      <c r="AZ14" s="274"/>
      <c r="BA14" s="274"/>
      <c r="BB14" s="274"/>
      <c r="BC14" s="274"/>
      <c r="BD14" s="274"/>
      <c r="BE14" s="274"/>
      <c r="BF14" s="274"/>
      <c r="BG14" s="274"/>
      <c r="BH14" s="274"/>
      <c r="BI14" s="274"/>
      <c r="BJ14" s="274"/>
      <c r="BK14" s="274"/>
      <c r="BL14" s="274"/>
      <c r="BM14" s="274"/>
      <c r="BN14" s="274"/>
      <c r="BO14" s="274"/>
      <c r="BP14" s="274"/>
      <c r="BQ14" s="274"/>
      <c r="BR14" s="274"/>
      <c r="BS14" s="274"/>
      <c r="BT14" s="274"/>
      <c r="BU14" s="274"/>
      <c r="BV14" s="274"/>
      <c r="BW14" s="274"/>
      <c r="BX14" s="274"/>
      <c r="BY14" s="274"/>
      <c r="BZ14" s="274"/>
      <c r="CA14" s="274"/>
      <c r="CB14" s="274"/>
      <c r="CC14" s="274"/>
      <c r="CD14" s="274"/>
      <c r="CE14" s="274"/>
      <c r="CF14" s="274"/>
      <c r="CG14" s="274"/>
      <c r="CH14" s="274"/>
      <c r="CI14" s="274"/>
      <c r="CJ14" s="274"/>
      <c r="CK14" s="274"/>
      <c r="CL14" s="274"/>
      <c r="CM14" s="274"/>
      <c r="CN14" s="274"/>
      <c r="CO14" s="274"/>
      <c r="CP14" s="274"/>
      <c r="CQ14" s="274"/>
      <c r="CR14" s="274"/>
      <c r="CS14" s="274"/>
      <c r="CT14" s="274"/>
      <c r="CU14" s="274"/>
      <c r="CV14" s="274"/>
      <c r="CW14" s="274"/>
      <c r="CX14" s="274"/>
      <c r="CY14" s="274"/>
      <c r="CZ14" s="274"/>
      <c r="DA14" s="274"/>
      <c r="DB14" s="274"/>
      <c r="DC14" s="274"/>
      <c r="DD14" s="274"/>
      <c r="DE14" s="274"/>
      <c r="DF14" s="274"/>
      <c r="DG14" s="274"/>
      <c r="DH14" s="274"/>
      <c r="DI14" s="274"/>
      <c r="DJ14" s="274"/>
      <c r="DK14" s="274"/>
      <c r="DL14" s="274"/>
      <c r="DM14" s="274"/>
      <c r="DN14" s="274"/>
      <c r="DO14" s="274"/>
      <c r="DP14" s="274"/>
      <c r="DQ14" s="274"/>
      <c r="DR14" s="274"/>
      <c r="DS14" s="274"/>
      <c r="DT14" s="274"/>
      <c r="DU14" s="274"/>
      <c r="DV14" s="274">
        <v>59000</v>
      </c>
      <c r="DW14" s="274"/>
      <c r="DX14" s="274"/>
      <c r="DY14" s="274"/>
      <c r="DZ14" s="274"/>
      <c r="EA14" s="274"/>
      <c r="EB14" s="274"/>
      <c r="EC14" s="274"/>
      <c r="ED14" s="274"/>
      <c r="EE14" s="274"/>
      <c r="EF14" s="274"/>
      <c r="EG14" s="274"/>
      <c r="EH14" s="274"/>
      <c r="EI14" s="274"/>
      <c r="EJ14" s="274"/>
      <c r="EK14" s="274"/>
      <c r="EL14" s="274"/>
      <c r="EM14" s="274"/>
      <c r="EN14" s="274"/>
      <c r="EO14" s="274"/>
      <c r="EP14" s="274"/>
      <c r="EQ14" s="274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  <c r="FF14" s="274"/>
      <c r="FG14" s="274"/>
      <c r="FH14" s="274"/>
      <c r="FI14" s="274"/>
      <c r="FJ14" s="274"/>
      <c r="FK14" s="274"/>
      <c r="FL14" s="274"/>
      <c r="FM14" s="274"/>
      <c r="FN14" s="274"/>
      <c r="FO14" s="274"/>
      <c r="FP14" s="274"/>
      <c r="FQ14" s="274"/>
      <c r="FR14" s="274"/>
      <c r="FS14" s="274"/>
      <c r="FT14" s="274"/>
      <c r="FU14" s="274"/>
      <c r="FV14" s="274"/>
      <c r="FW14" s="274"/>
      <c r="FX14" s="274"/>
      <c r="FY14" s="274"/>
      <c r="FZ14" s="274"/>
      <c r="GA14" s="274"/>
      <c r="GB14" s="274"/>
      <c r="GC14" s="274"/>
      <c r="GD14" s="274"/>
      <c r="GE14" s="274"/>
      <c r="GF14" s="274"/>
      <c r="GG14" s="274"/>
      <c r="GH14" s="274"/>
      <c r="GI14" s="274"/>
      <c r="GJ14" s="274"/>
      <c r="GK14" s="274"/>
      <c r="GL14" s="274"/>
      <c r="GM14" s="274"/>
      <c r="GN14" s="274"/>
      <c r="GO14" s="274"/>
      <c r="GP14" s="274"/>
      <c r="GQ14" s="274"/>
      <c r="GR14" s="274"/>
      <c r="GS14" s="274"/>
      <c r="GT14" s="274"/>
      <c r="GU14" s="274"/>
      <c r="GV14" s="274"/>
      <c r="GW14" s="274"/>
      <c r="GX14" s="274"/>
      <c r="GY14" s="274"/>
      <c r="GZ14" s="274"/>
      <c r="HA14" s="274"/>
      <c r="HB14" s="274"/>
      <c r="HC14" s="274"/>
      <c r="HD14" s="274"/>
      <c r="HE14" s="274"/>
      <c r="HF14" s="274"/>
      <c r="HG14" s="274"/>
      <c r="HH14" s="274"/>
      <c r="HI14" s="274"/>
      <c r="HJ14" s="274"/>
      <c r="HK14" s="274"/>
      <c r="HL14" s="274"/>
      <c r="HM14" s="274"/>
      <c r="HN14" s="274"/>
      <c r="HO14" s="274"/>
      <c r="HP14" s="274"/>
      <c r="HQ14" s="274"/>
      <c r="HR14" s="274"/>
      <c r="HS14" s="274"/>
      <c r="HT14" s="274"/>
      <c r="HU14" s="274"/>
      <c r="HV14" s="274"/>
      <c r="HW14" s="274"/>
      <c r="HX14" s="274"/>
      <c r="HY14" s="274"/>
      <c r="HZ14" s="274"/>
      <c r="IA14" s="274"/>
      <c r="IB14" s="274"/>
      <c r="IC14" s="274"/>
      <c r="ID14" s="274"/>
      <c r="IE14" s="274"/>
      <c r="IF14" s="274"/>
      <c r="IG14" s="274"/>
      <c r="IH14" s="274"/>
      <c r="II14" s="274"/>
      <c r="IJ14" s="274"/>
      <c r="IK14" s="274"/>
      <c r="IL14" s="274"/>
      <c r="IM14" s="274"/>
      <c r="IN14" s="274"/>
      <c r="IO14" s="274"/>
      <c r="IP14" s="274"/>
      <c r="IQ14" s="274"/>
      <c r="IR14" s="274"/>
      <c r="IS14" s="274"/>
      <c r="IT14" s="274"/>
      <c r="IU14" s="274"/>
      <c r="IV14" s="274"/>
      <c r="IW14" s="274"/>
      <c r="IX14" s="274"/>
      <c r="IY14" s="274"/>
      <c r="IZ14" s="274"/>
      <c r="JA14" s="274"/>
      <c r="JB14" s="274"/>
      <c r="JC14" s="274"/>
      <c r="JD14" s="274"/>
      <c r="JE14" s="274"/>
      <c r="JF14" s="274"/>
      <c r="JG14" s="274"/>
      <c r="JH14" s="274"/>
      <c r="JI14" s="241">
        <f t="shared" si="0"/>
        <v>59000</v>
      </c>
      <c r="JJ14" s="308">
        <v>40389961855</v>
      </c>
      <c r="JK14" s="274">
        <v>59000</v>
      </c>
      <c r="JL14" s="279">
        <v>2500</v>
      </c>
      <c r="JM14" s="279"/>
      <c r="JN14" s="279"/>
      <c r="JO14" s="279"/>
      <c r="JP14" s="279"/>
    </row>
    <row r="15" spans="1:276" x14ac:dyDescent="0.25">
      <c r="A15" s="274"/>
      <c r="B15" s="274"/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4"/>
      <c r="AB15" s="274"/>
      <c r="AC15" s="274"/>
      <c r="AD15" s="274"/>
      <c r="AE15" s="274"/>
      <c r="AF15" s="274"/>
      <c r="AG15" s="274"/>
      <c r="AH15" s="274"/>
      <c r="AI15" s="274"/>
      <c r="AJ15" s="274"/>
      <c r="AK15" s="274"/>
      <c r="AL15" s="274"/>
      <c r="AM15" s="274"/>
      <c r="AN15" s="274"/>
      <c r="AO15" s="274"/>
      <c r="AP15" s="274"/>
      <c r="AQ15" s="274">
        <v>15857.73</v>
      </c>
      <c r="AR15" s="274"/>
      <c r="AS15" s="274"/>
      <c r="AT15" s="274"/>
      <c r="AU15" s="274"/>
      <c r="AV15" s="274"/>
      <c r="AW15" s="274"/>
      <c r="AX15" s="274"/>
      <c r="AY15" s="274"/>
      <c r="AZ15" s="274"/>
      <c r="BA15" s="274"/>
      <c r="BB15" s="274"/>
      <c r="BC15" s="274"/>
      <c r="BD15" s="274"/>
      <c r="BE15" s="274"/>
      <c r="BF15" s="274"/>
      <c r="BG15" s="274"/>
      <c r="BH15" s="274"/>
      <c r="BI15" s="274"/>
      <c r="BJ15" s="274"/>
      <c r="BK15" s="274"/>
      <c r="BL15" s="274"/>
      <c r="BM15" s="274"/>
      <c r="BN15" s="274"/>
      <c r="BO15" s="274"/>
      <c r="BP15" s="274"/>
      <c r="BQ15" s="274"/>
      <c r="BR15" s="274"/>
      <c r="BS15" s="274"/>
      <c r="BT15" s="274"/>
      <c r="BU15" s="274"/>
      <c r="BV15" s="274"/>
      <c r="BW15" s="274"/>
      <c r="BX15" s="274"/>
      <c r="BY15" s="274"/>
      <c r="BZ15" s="274"/>
      <c r="CA15" s="274"/>
      <c r="CB15" s="274"/>
      <c r="CC15" s="274"/>
      <c r="CD15" s="274"/>
      <c r="CE15" s="274"/>
      <c r="CF15" s="274"/>
      <c r="CG15" s="274"/>
      <c r="CH15" s="274"/>
      <c r="CI15" s="274"/>
      <c r="CJ15" s="274"/>
      <c r="CK15" s="274"/>
      <c r="CL15" s="274"/>
      <c r="CM15" s="274"/>
      <c r="CN15" s="274"/>
      <c r="CO15" s="274"/>
      <c r="CP15" s="274"/>
      <c r="CQ15" s="274"/>
      <c r="CR15" s="274"/>
      <c r="CS15" s="274"/>
      <c r="CT15" s="274"/>
      <c r="CU15" s="274"/>
      <c r="CV15" s="274"/>
      <c r="CW15" s="274"/>
      <c r="CX15" s="274"/>
      <c r="CY15" s="274"/>
      <c r="CZ15" s="274"/>
      <c r="DA15" s="274"/>
      <c r="DB15" s="274"/>
      <c r="DC15" s="274"/>
      <c r="DD15" s="274"/>
      <c r="DE15" s="274"/>
      <c r="DF15" s="274"/>
      <c r="DG15" s="274"/>
      <c r="DH15" s="274"/>
      <c r="DI15" s="274"/>
      <c r="DJ15" s="274"/>
      <c r="DK15" s="274"/>
      <c r="DL15" s="274"/>
      <c r="DM15" s="274"/>
      <c r="DN15" s="274"/>
      <c r="DO15" s="274"/>
      <c r="DP15" s="274"/>
      <c r="DQ15" s="274"/>
      <c r="DR15" s="274"/>
      <c r="DS15" s="274"/>
      <c r="DT15" s="274"/>
      <c r="DU15" s="274"/>
      <c r="DV15" s="274"/>
      <c r="DW15" s="274"/>
      <c r="DX15" s="274"/>
      <c r="DY15" s="274"/>
      <c r="DZ15" s="274"/>
      <c r="EA15" s="274"/>
      <c r="EB15" s="274"/>
      <c r="EC15" s="274"/>
      <c r="ED15" s="274"/>
      <c r="EE15" s="274"/>
      <c r="EF15" s="274"/>
      <c r="EG15" s="274"/>
      <c r="EH15" s="274"/>
      <c r="EI15" s="274"/>
      <c r="EJ15" s="274"/>
      <c r="EK15" s="274"/>
      <c r="EL15" s="274"/>
      <c r="EM15" s="274"/>
      <c r="EN15" s="274"/>
      <c r="EO15" s="274"/>
      <c r="EP15" s="274"/>
      <c r="EQ15" s="274"/>
      <c r="ER15" s="274"/>
      <c r="ES15" s="274"/>
      <c r="ET15" s="274"/>
      <c r="EU15" s="274"/>
      <c r="EV15" s="274"/>
      <c r="EW15" s="274"/>
      <c r="EX15" s="274"/>
      <c r="EY15" s="274"/>
      <c r="EZ15" s="274"/>
      <c r="FA15" s="274"/>
      <c r="FB15" s="274"/>
      <c r="FC15" s="274"/>
      <c r="FD15" s="274"/>
      <c r="FE15" s="274"/>
      <c r="FF15" s="274"/>
      <c r="FG15" s="274"/>
      <c r="FH15" s="274"/>
      <c r="FI15" s="274"/>
      <c r="FJ15" s="274"/>
      <c r="FK15" s="274"/>
      <c r="FL15" s="274"/>
      <c r="FM15" s="274"/>
      <c r="FN15" s="274"/>
      <c r="FO15" s="274"/>
      <c r="FP15" s="274"/>
      <c r="FQ15" s="274"/>
      <c r="FR15" s="274"/>
      <c r="FS15" s="274"/>
      <c r="FT15" s="274"/>
      <c r="FU15" s="274"/>
      <c r="FV15" s="274"/>
      <c r="FW15" s="274"/>
      <c r="FX15" s="274"/>
      <c r="FY15" s="274"/>
      <c r="FZ15" s="274"/>
      <c r="GA15" s="274"/>
      <c r="GB15" s="274"/>
      <c r="GC15" s="274"/>
      <c r="GD15" s="274"/>
      <c r="GE15" s="274"/>
      <c r="GF15" s="274"/>
      <c r="GG15" s="274"/>
      <c r="GH15" s="274"/>
      <c r="GI15" s="274"/>
      <c r="GJ15" s="274"/>
      <c r="GK15" s="274"/>
      <c r="GL15" s="274"/>
      <c r="GM15" s="274"/>
      <c r="GN15" s="274"/>
      <c r="GO15" s="274"/>
      <c r="GP15" s="274"/>
      <c r="GQ15" s="274"/>
      <c r="GR15" s="274"/>
      <c r="GS15" s="274"/>
      <c r="GT15" s="274"/>
      <c r="GU15" s="274"/>
      <c r="GV15" s="274"/>
      <c r="GW15" s="274"/>
      <c r="GX15" s="274"/>
      <c r="GY15" s="274"/>
      <c r="GZ15" s="274"/>
      <c r="HA15" s="274"/>
      <c r="HB15" s="274"/>
      <c r="HC15" s="274"/>
      <c r="HD15" s="274"/>
      <c r="HE15" s="274"/>
      <c r="HF15" s="274"/>
      <c r="HG15" s="274"/>
      <c r="HH15" s="274"/>
      <c r="HI15" s="274"/>
      <c r="HJ15" s="274"/>
      <c r="HK15" s="274"/>
      <c r="HL15" s="274"/>
      <c r="HM15" s="274"/>
      <c r="HN15" s="274"/>
      <c r="HO15" s="274"/>
      <c r="HP15" s="274"/>
      <c r="HQ15" s="274"/>
      <c r="HR15" s="274"/>
      <c r="HS15" s="274"/>
      <c r="HT15" s="274"/>
      <c r="HU15" s="274"/>
      <c r="HV15" s="274"/>
      <c r="HW15" s="274"/>
      <c r="HX15" s="274"/>
      <c r="HY15" s="274"/>
      <c r="HZ15" s="274"/>
      <c r="IA15" s="274"/>
      <c r="IB15" s="274"/>
      <c r="IC15" s="274"/>
      <c r="ID15" s="274"/>
      <c r="IE15" s="274"/>
      <c r="IF15" s="274"/>
      <c r="IG15" s="274"/>
      <c r="IH15" s="274"/>
      <c r="II15" s="274"/>
      <c r="IJ15" s="274"/>
      <c r="IK15" s="274"/>
      <c r="IL15" s="274"/>
      <c r="IM15" s="274"/>
      <c r="IN15" s="274"/>
      <c r="IO15" s="274"/>
      <c r="IP15" s="274"/>
      <c r="IQ15" s="274"/>
      <c r="IR15" s="274"/>
      <c r="IS15" s="274"/>
      <c r="IT15" s="274"/>
      <c r="IU15" s="274"/>
      <c r="IV15" s="274"/>
      <c r="IW15" s="274"/>
      <c r="IX15" s="274"/>
      <c r="IY15" s="274"/>
      <c r="IZ15" s="274"/>
      <c r="JA15" s="274"/>
      <c r="JB15" s="274"/>
      <c r="JC15" s="274"/>
      <c r="JD15" s="274"/>
      <c r="JE15" s="274"/>
      <c r="JF15" s="274"/>
      <c r="JG15" s="274"/>
      <c r="JH15" s="274"/>
      <c r="JI15" s="241">
        <f t="shared" si="0"/>
        <v>15857.73</v>
      </c>
      <c r="JJ15" s="308">
        <v>40400403968</v>
      </c>
      <c r="JK15" s="274">
        <v>15857.73</v>
      </c>
      <c r="JL15" s="279"/>
      <c r="JM15" s="279"/>
      <c r="JN15" s="279"/>
      <c r="JO15" s="279"/>
      <c r="JP15" s="279"/>
    </row>
    <row r="16" spans="1:276" x14ac:dyDescent="0.25">
      <c r="A16" s="274"/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274"/>
      <c r="AZ16" s="274"/>
      <c r="BA16" s="274"/>
      <c r="BB16" s="274"/>
      <c r="BC16" s="274"/>
      <c r="BD16" s="274"/>
      <c r="BE16" s="274"/>
      <c r="BF16" s="274"/>
      <c r="BG16" s="274"/>
      <c r="BH16" s="274"/>
      <c r="BI16" s="274"/>
      <c r="BJ16" s="274"/>
      <c r="BK16" s="274"/>
      <c r="BL16" s="274"/>
      <c r="BM16" s="274"/>
      <c r="BN16" s="274"/>
      <c r="BO16" s="274"/>
      <c r="BP16" s="274"/>
      <c r="BQ16" s="274"/>
      <c r="BR16" s="274"/>
      <c r="BS16" s="274"/>
      <c r="BT16" s="274"/>
      <c r="BU16" s="274"/>
      <c r="BV16" s="274"/>
      <c r="BW16" s="274"/>
      <c r="BX16" s="274"/>
      <c r="BY16" s="274"/>
      <c r="BZ16" s="274"/>
      <c r="CA16" s="274"/>
      <c r="CB16" s="274"/>
      <c r="CC16" s="274"/>
      <c r="CD16" s="274"/>
      <c r="CE16" s="274"/>
      <c r="CF16" s="274"/>
      <c r="CG16" s="274"/>
      <c r="CH16" s="274"/>
      <c r="CI16" s="274"/>
      <c r="CJ16" s="274"/>
      <c r="CK16" s="274"/>
      <c r="CL16" s="274"/>
      <c r="CM16" s="274"/>
      <c r="CN16" s="274"/>
      <c r="CO16" s="274"/>
      <c r="CP16" s="274"/>
      <c r="CQ16" s="274"/>
      <c r="CR16" s="274"/>
      <c r="CS16" s="274"/>
      <c r="CT16" s="274"/>
      <c r="CU16" s="274"/>
      <c r="CV16" s="274"/>
      <c r="CW16" s="274"/>
      <c r="CX16" s="274"/>
      <c r="CY16" s="274"/>
      <c r="CZ16" s="274"/>
      <c r="DA16" s="274"/>
      <c r="DB16" s="274"/>
      <c r="DC16" s="274"/>
      <c r="DD16" s="274"/>
      <c r="DE16" s="274"/>
      <c r="DF16" s="274"/>
      <c r="DG16" s="274"/>
      <c r="DH16" s="274"/>
      <c r="DI16" s="274"/>
      <c r="DJ16" s="274"/>
      <c r="DK16" s="274">
        <v>147410</v>
      </c>
      <c r="DL16" s="274"/>
      <c r="DM16" s="274"/>
      <c r="DN16" s="274"/>
      <c r="DO16" s="274"/>
      <c r="DP16" s="274"/>
      <c r="DQ16" s="274"/>
      <c r="DR16" s="274"/>
      <c r="DS16" s="274"/>
      <c r="DT16" s="274"/>
      <c r="DU16" s="274"/>
      <c r="DV16" s="274"/>
      <c r="DW16" s="274"/>
      <c r="DX16" s="274"/>
      <c r="DY16" s="274"/>
      <c r="DZ16" s="274"/>
      <c r="EA16" s="274"/>
      <c r="EB16" s="274"/>
      <c r="EC16" s="274"/>
      <c r="ED16" s="274"/>
      <c r="EE16" s="274"/>
      <c r="EF16" s="274"/>
      <c r="EG16" s="274"/>
      <c r="EH16" s="274"/>
      <c r="EI16" s="274"/>
      <c r="EJ16" s="274"/>
      <c r="EK16" s="274"/>
      <c r="EL16" s="274"/>
      <c r="EM16" s="274"/>
      <c r="EN16" s="274"/>
      <c r="EO16" s="274"/>
      <c r="EP16" s="274"/>
      <c r="EQ16" s="274"/>
      <c r="ER16" s="274"/>
      <c r="ES16" s="274"/>
      <c r="ET16" s="274"/>
      <c r="EU16" s="274"/>
      <c r="EV16" s="274"/>
      <c r="EW16" s="274"/>
      <c r="EX16" s="274"/>
      <c r="EY16" s="274"/>
      <c r="EZ16" s="274"/>
      <c r="FA16" s="274"/>
      <c r="FB16" s="274"/>
      <c r="FC16" s="274"/>
      <c r="FD16" s="274"/>
      <c r="FE16" s="274"/>
      <c r="FF16" s="274"/>
      <c r="FG16" s="274"/>
      <c r="FH16" s="274"/>
      <c r="FI16" s="274"/>
      <c r="FJ16" s="274"/>
      <c r="FK16" s="274"/>
      <c r="FL16" s="274"/>
      <c r="FM16" s="274"/>
      <c r="FN16" s="274"/>
      <c r="FO16" s="274"/>
      <c r="FP16" s="274"/>
      <c r="FQ16" s="274"/>
      <c r="FR16" s="274"/>
      <c r="FS16" s="274"/>
      <c r="FT16" s="274"/>
      <c r="FU16" s="274"/>
      <c r="FV16" s="274"/>
      <c r="FW16" s="274"/>
      <c r="FX16" s="274"/>
      <c r="FY16" s="274"/>
      <c r="FZ16" s="274"/>
      <c r="GA16" s="274"/>
      <c r="GB16" s="274"/>
      <c r="GC16" s="274"/>
      <c r="GD16" s="274"/>
      <c r="GE16" s="274"/>
      <c r="GF16" s="274"/>
      <c r="GG16" s="274"/>
      <c r="GH16" s="274"/>
      <c r="GI16" s="274"/>
      <c r="GJ16" s="274"/>
      <c r="GK16" s="274"/>
      <c r="GL16" s="274"/>
      <c r="GM16" s="274"/>
      <c r="GN16" s="274"/>
      <c r="GO16" s="274"/>
      <c r="GP16" s="274"/>
      <c r="GQ16" s="274"/>
      <c r="GR16" s="274"/>
      <c r="GS16" s="274"/>
      <c r="GT16" s="274"/>
      <c r="GU16" s="274"/>
      <c r="GV16" s="274"/>
      <c r="GW16" s="274"/>
      <c r="GX16" s="274"/>
      <c r="GY16" s="274"/>
      <c r="GZ16" s="274"/>
      <c r="HA16" s="274"/>
      <c r="HB16" s="274"/>
      <c r="HC16" s="274"/>
      <c r="HD16" s="274"/>
      <c r="HE16" s="274"/>
      <c r="HF16" s="274"/>
      <c r="HG16" s="274"/>
      <c r="HH16" s="274"/>
      <c r="HI16" s="274"/>
      <c r="HJ16" s="274"/>
      <c r="HK16" s="274"/>
      <c r="HL16" s="274"/>
      <c r="HM16" s="274"/>
      <c r="HN16" s="274"/>
      <c r="HO16" s="274"/>
      <c r="HP16" s="274"/>
      <c r="HQ16" s="274"/>
      <c r="HR16" s="274"/>
      <c r="HS16" s="274"/>
      <c r="HT16" s="274"/>
      <c r="HU16" s="274"/>
      <c r="HV16" s="274"/>
      <c r="HW16" s="274"/>
      <c r="HX16" s="274"/>
      <c r="HY16" s="274"/>
      <c r="HZ16" s="274"/>
      <c r="IA16" s="274"/>
      <c r="IB16" s="274"/>
      <c r="IC16" s="274"/>
      <c r="ID16" s="274"/>
      <c r="IE16" s="274"/>
      <c r="IF16" s="274"/>
      <c r="IG16" s="274"/>
      <c r="IH16" s="274"/>
      <c r="II16" s="274"/>
      <c r="IJ16" s="274"/>
      <c r="IK16" s="274"/>
      <c r="IL16" s="274"/>
      <c r="IM16" s="274"/>
      <c r="IN16" s="274"/>
      <c r="IO16" s="274"/>
      <c r="IP16" s="274"/>
      <c r="IQ16" s="274"/>
      <c r="IR16" s="274"/>
      <c r="IS16" s="274"/>
      <c r="IT16" s="274"/>
      <c r="IU16" s="274"/>
      <c r="IV16" s="274"/>
      <c r="IW16" s="274"/>
      <c r="IX16" s="274"/>
      <c r="IY16" s="274"/>
      <c r="IZ16" s="274"/>
      <c r="JA16" s="274"/>
      <c r="JB16" s="274"/>
      <c r="JC16" s="274"/>
      <c r="JD16" s="274"/>
      <c r="JE16" s="274"/>
      <c r="JF16" s="274"/>
      <c r="JG16" s="274"/>
      <c r="JH16" s="274"/>
      <c r="JI16" s="241">
        <f t="shared" si="0"/>
        <v>147410</v>
      </c>
      <c r="JJ16" s="308">
        <v>40401082956</v>
      </c>
      <c r="JK16" s="274">
        <v>147410</v>
      </c>
      <c r="JL16" s="279">
        <v>6694.28</v>
      </c>
      <c r="JM16" s="279"/>
      <c r="JN16" s="279"/>
      <c r="JO16" s="279"/>
      <c r="JP16" s="279"/>
    </row>
    <row r="17" spans="1:276" x14ac:dyDescent="0.25">
      <c r="A17" s="274"/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4"/>
      <c r="AZ17" s="274"/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4"/>
      <c r="BL17" s="274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4"/>
      <c r="BX17" s="274"/>
      <c r="BY17" s="274"/>
      <c r="BZ17" s="274"/>
      <c r="CA17" s="274"/>
      <c r="CB17" s="274"/>
      <c r="CC17" s="274"/>
      <c r="CD17" s="274"/>
      <c r="CE17" s="274"/>
      <c r="CF17" s="274"/>
      <c r="CG17" s="274"/>
      <c r="CH17" s="274"/>
      <c r="CI17" s="274"/>
      <c r="CJ17" s="274"/>
      <c r="CK17" s="274"/>
      <c r="CL17" s="274"/>
      <c r="CM17" s="274"/>
      <c r="CN17" s="274"/>
      <c r="CO17" s="274"/>
      <c r="CP17" s="274"/>
      <c r="CQ17" s="274"/>
      <c r="CR17" s="274"/>
      <c r="CS17" s="274"/>
      <c r="CT17" s="274"/>
      <c r="CU17" s="274"/>
      <c r="CV17" s="274"/>
      <c r="CW17" s="274"/>
      <c r="CX17" s="274"/>
      <c r="CY17" s="274"/>
      <c r="CZ17" s="274"/>
      <c r="DA17" s="274"/>
      <c r="DB17" s="274"/>
      <c r="DC17" s="274"/>
      <c r="DD17" s="274"/>
      <c r="DE17" s="274"/>
      <c r="DF17" s="274"/>
      <c r="DG17" s="274"/>
      <c r="DH17" s="274"/>
      <c r="DI17" s="274"/>
      <c r="DJ17" s="274"/>
      <c r="DK17" s="274"/>
      <c r="DL17" s="274"/>
      <c r="DM17" s="274"/>
      <c r="DN17" s="274"/>
      <c r="DO17" s="274"/>
      <c r="DP17" s="274"/>
      <c r="DQ17" s="274"/>
      <c r="DR17" s="274"/>
      <c r="DS17" s="274"/>
      <c r="DT17" s="274"/>
      <c r="DU17" s="274"/>
      <c r="DV17" s="274"/>
      <c r="DW17" s="274"/>
      <c r="DX17" s="274"/>
      <c r="DY17" s="274"/>
      <c r="DZ17" s="274"/>
      <c r="EA17" s="274"/>
      <c r="EB17" s="274"/>
      <c r="EC17" s="274"/>
      <c r="ED17" s="274"/>
      <c r="EE17" s="274"/>
      <c r="EF17" s="274"/>
      <c r="EG17" s="274"/>
      <c r="EH17" s="274"/>
      <c r="EI17" s="274"/>
      <c r="EJ17" s="274"/>
      <c r="EK17" s="274"/>
      <c r="EL17" s="274"/>
      <c r="EM17" s="274"/>
      <c r="EN17" s="274"/>
      <c r="EO17" s="274"/>
      <c r="EP17" s="274"/>
      <c r="EQ17" s="274"/>
      <c r="ER17" s="274"/>
      <c r="ES17" s="274"/>
      <c r="ET17" s="274"/>
      <c r="EU17" s="274"/>
      <c r="EV17" s="274"/>
      <c r="EW17" s="274"/>
      <c r="EX17" s="274"/>
      <c r="EY17" s="274"/>
      <c r="EZ17" s="274"/>
      <c r="FA17" s="274"/>
      <c r="FB17" s="274"/>
      <c r="FC17" s="274"/>
      <c r="FD17" s="274"/>
      <c r="FE17" s="274"/>
      <c r="FF17" s="274"/>
      <c r="FG17" s="274"/>
      <c r="FH17" s="274"/>
      <c r="FI17" s="274"/>
      <c r="FJ17" s="274"/>
      <c r="FK17" s="274"/>
      <c r="FL17" s="274"/>
      <c r="FM17" s="274"/>
      <c r="FN17" s="274"/>
      <c r="FO17" s="274"/>
      <c r="FP17" s="274"/>
      <c r="FQ17" s="274"/>
      <c r="FR17" s="274"/>
      <c r="FS17" s="274"/>
      <c r="FT17" s="274">
        <v>40192.400000000001</v>
      </c>
      <c r="FU17" s="274"/>
      <c r="FV17" s="274"/>
      <c r="FW17" s="274"/>
      <c r="FX17" s="274"/>
      <c r="FY17" s="274"/>
      <c r="FZ17" s="274"/>
      <c r="GA17" s="274"/>
      <c r="GB17" s="274"/>
      <c r="GC17" s="274"/>
      <c r="GD17" s="274"/>
      <c r="GE17" s="274"/>
      <c r="GF17" s="274"/>
      <c r="GG17" s="274"/>
      <c r="GH17" s="274"/>
      <c r="GI17" s="274"/>
      <c r="GJ17" s="274"/>
      <c r="GK17" s="274"/>
      <c r="GL17" s="274"/>
      <c r="GM17" s="274"/>
      <c r="GN17" s="274"/>
      <c r="GO17" s="274"/>
      <c r="GP17" s="274"/>
      <c r="GQ17" s="274"/>
      <c r="GR17" s="274"/>
      <c r="GS17" s="274"/>
      <c r="GT17" s="274"/>
      <c r="GU17" s="274"/>
      <c r="GV17" s="274"/>
      <c r="GW17" s="274"/>
      <c r="GX17" s="274"/>
      <c r="GY17" s="274"/>
      <c r="GZ17" s="274"/>
      <c r="HA17" s="274"/>
      <c r="HB17" s="274"/>
      <c r="HC17" s="274"/>
      <c r="HD17" s="274"/>
      <c r="HE17" s="274"/>
      <c r="HF17" s="274"/>
      <c r="HG17" s="274"/>
      <c r="HH17" s="274"/>
      <c r="HI17" s="274"/>
      <c r="HJ17" s="274"/>
      <c r="HK17" s="274"/>
      <c r="HL17" s="274"/>
      <c r="HM17" s="274"/>
      <c r="HN17" s="274"/>
      <c r="HO17" s="274"/>
      <c r="HP17" s="274"/>
      <c r="HQ17" s="274"/>
      <c r="HR17" s="274"/>
      <c r="HS17" s="274"/>
      <c r="HT17" s="274"/>
      <c r="HU17" s="274"/>
      <c r="HV17" s="274"/>
      <c r="HW17" s="274"/>
      <c r="HX17" s="274"/>
      <c r="HY17" s="274"/>
      <c r="HZ17" s="274"/>
      <c r="IA17" s="274"/>
      <c r="IB17" s="274"/>
      <c r="IC17" s="274"/>
      <c r="ID17" s="274"/>
      <c r="IE17" s="274"/>
      <c r="IF17" s="274"/>
      <c r="IG17" s="274"/>
      <c r="IH17" s="274"/>
      <c r="II17" s="274"/>
      <c r="IJ17" s="274"/>
      <c r="IK17" s="274"/>
      <c r="IL17" s="274"/>
      <c r="IM17" s="274"/>
      <c r="IN17" s="274"/>
      <c r="IO17" s="274"/>
      <c r="IP17" s="274"/>
      <c r="IQ17" s="274"/>
      <c r="IR17" s="274"/>
      <c r="IS17" s="274"/>
      <c r="IT17" s="274"/>
      <c r="IU17" s="274"/>
      <c r="IV17" s="274"/>
      <c r="IW17" s="274"/>
      <c r="IX17" s="274"/>
      <c r="IY17" s="274"/>
      <c r="IZ17" s="274"/>
      <c r="JA17" s="274"/>
      <c r="JB17" s="274"/>
      <c r="JC17" s="274"/>
      <c r="JD17" s="274"/>
      <c r="JE17" s="274"/>
      <c r="JF17" s="274"/>
      <c r="JG17" s="274"/>
      <c r="JH17" s="274"/>
      <c r="JI17" s="241">
        <f t="shared" si="0"/>
        <v>40192.400000000001</v>
      </c>
      <c r="JJ17" s="308">
        <v>40476789496</v>
      </c>
      <c r="JK17" s="274">
        <v>40192.400000000001</v>
      </c>
      <c r="JL17" s="279">
        <v>1909</v>
      </c>
      <c r="JM17" s="279"/>
      <c r="JN17" s="279"/>
      <c r="JO17" s="279"/>
      <c r="JP17" s="279"/>
    </row>
    <row r="18" spans="1:276" x14ac:dyDescent="0.25">
      <c r="A18" s="274"/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74"/>
      <c r="AD18" s="274"/>
      <c r="AE18" s="274"/>
      <c r="AF18" s="274"/>
      <c r="AG18" s="274"/>
      <c r="AH18" s="274"/>
      <c r="AI18" s="274"/>
      <c r="AJ18" s="274"/>
      <c r="AK18" s="274"/>
      <c r="AL18" s="274"/>
      <c r="AM18" s="274"/>
      <c r="AN18" s="274"/>
      <c r="AO18" s="274"/>
      <c r="AP18" s="274"/>
      <c r="AQ18" s="274"/>
      <c r="AR18" s="274"/>
      <c r="AS18" s="274"/>
      <c r="AT18" s="274"/>
      <c r="AU18" s="274"/>
      <c r="AV18" s="274"/>
      <c r="AW18" s="274"/>
      <c r="AX18" s="274"/>
      <c r="AY18" s="274"/>
      <c r="AZ18" s="274"/>
      <c r="BA18" s="274"/>
      <c r="BB18" s="274"/>
      <c r="BC18" s="274"/>
      <c r="BD18" s="274"/>
      <c r="BE18" s="274"/>
      <c r="BF18" s="274"/>
      <c r="BG18" s="274"/>
      <c r="BH18" s="274"/>
      <c r="BI18" s="274"/>
      <c r="BJ18" s="274"/>
      <c r="BK18" s="274"/>
      <c r="BL18" s="274"/>
      <c r="BM18" s="274"/>
      <c r="BN18" s="274"/>
      <c r="BO18" s="274"/>
      <c r="BP18" s="274"/>
      <c r="BQ18" s="274"/>
      <c r="BR18" s="274"/>
      <c r="BS18" s="274"/>
      <c r="BT18" s="274"/>
      <c r="BU18" s="274"/>
      <c r="BV18" s="274"/>
      <c r="BW18" s="274"/>
      <c r="BX18" s="274"/>
      <c r="BY18" s="274"/>
      <c r="BZ18" s="274"/>
      <c r="CA18" s="274"/>
      <c r="CB18" s="274"/>
      <c r="CC18" s="274"/>
      <c r="CD18" s="274"/>
      <c r="CE18" s="274"/>
      <c r="CF18" s="274"/>
      <c r="CG18" s="274"/>
      <c r="CH18" s="274"/>
      <c r="CI18" s="274"/>
      <c r="CJ18" s="274"/>
      <c r="CK18" s="274"/>
      <c r="CL18" s="274"/>
      <c r="CM18" s="274"/>
      <c r="CN18" s="274"/>
      <c r="CO18" s="274"/>
      <c r="CP18" s="274"/>
      <c r="CQ18" s="274"/>
      <c r="CR18" s="274"/>
      <c r="CS18" s="274"/>
      <c r="CT18" s="274"/>
      <c r="CU18" s="274"/>
      <c r="CV18" s="274"/>
      <c r="CW18" s="274"/>
      <c r="CX18" s="274"/>
      <c r="CY18" s="274"/>
      <c r="CZ18" s="274"/>
      <c r="DA18" s="274"/>
      <c r="DB18" s="274"/>
      <c r="DC18" s="274"/>
      <c r="DD18" s="274"/>
      <c r="DE18" s="274"/>
      <c r="DF18" s="274"/>
      <c r="DG18" s="274"/>
      <c r="DH18" s="274"/>
      <c r="DI18" s="274"/>
      <c r="DJ18" s="274"/>
      <c r="DK18" s="274"/>
      <c r="DL18" s="274"/>
      <c r="DM18" s="274"/>
      <c r="DN18" s="274"/>
      <c r="DO18" s="274"/>
      <c r="DP18" s="274"/>
      <c r="DQ18" s="274"/>
      <c r="DR18" s="274"/>
      <c r="DS18" s="274"/>
      <c r="DT18" s="274"/>
      <c r="DU18" s="274"/>
      <c r="DV18" s="274"/>
      <c r="DW18" s="274"/>
      <c r="DX18" s="274"/>
      <c r="DY18" s="274"/>
      <c r="DZ18" s="274"/>
      <c r="EA18" s="274"/>
      <c r="EB18" s="274"/>
      <c r="EC18" s="274"/>
      <c r="ED18" s="274"/>
      <c r="EE18" s="274"/>
      <c r="EF18" s="274"/>
      <c r="EG18" s="274"/>
      <c r="EH18" s="274"/>
      <c r="EI18" s="274"/>
      <c r="EJ18" s="274"/>
      <c r="EK18" s="274"/>
      <c r="EL18" s="274"/>
      <c r="EM18" s="274"/>
      <c r="EN18" s="274"/>
      <c r="EO18" s="274"/>
      <c r="EP18" s="274"/>
      <c r="EQ18" s="274"/>
      <c r="ER18" s="274"/>
      <c r="ES18" s="274"/>
      <c r="ET18" s="274"/>
      <c r="EU18" s="274"/>
      <c r="EV18" s="274"/>
      <c r="EW18" s="274"/>
      <c r="EX18" s="274"/>
      <c r="EY18" s="274"/>
      <c r="EZ18" s="274"/>
      <c r="FA18" s="274"/>
      <c r="FB18" s="274"/>
      <c r="FC18" s="274"/>
      <c r="FD18" s="274"/>
      <c r="FE18" s="274"/>
      <c r="FF18" s="274"/>
      <c r="FG18" s="274"/>
      <c r="FH18" s="274"/>
      <c r="FI18" s="274"/>
      <c r="FJ18" s="274"/>
      <c r="FK18" s="274"/>
      <c r="FL18" s="274"/>
      <c r="FM18" s="274"/>
      <c r="FN18" s="274"/>
      <c r="FO18" s="274"/>
      <c r="FP18" s="274"/>
      <c r="FQ18" s="274"/>
      <c r="FR18" s="274"/>
      <c r="FS18" s="274"/>
      <c r="FT18" s="274"/>
      <c r="FU18" s="274"/>
      <c r="FV18" s="274"/>
      <c r="FW18" s="274"/>
      <c r="FX18" s="274"/>
      <c r="FY18" s="274"/>
      <c r="FZ18" s="274"/>
      <c r="GA18" s="274"/>
      <c r="GB18" s="274"/>
      <c r="GC18" s="274"/>
      <c r="GD18" s="274"/>
      <c r="GE18" s="274"/>
      <c r="GF18" s="274"/>
      <c r="GG18" s="274"/>
      <c r="GH18" s="274"/>
      <c r="GI18" s="274"/>
      <c r="GJ18" s="274"/>
      <c r="GK18" s="274"/>
      <c r="GL18" s="274"/>
      <c r="GM18" s="274"/>
      <c r="GN18" s="274"/>
      <c r="GO18" s="274"/>
      <c r="GP18" s="274"/>
      <c r="GQ18" s="274"/>
      <c r="GR18" s="274">
        <v>146353.43</v>
      </c>
      <c r="GS18" s="274"/>
      <c r="GT18" s="274"/>
      <c r="GU18" s="274"/>
      <c r="GV18" s="274"/>
      <c r="GW18" s="274"/>
      <c r="GX18" s="274"/>
      <c r="GY18" s="274"/>
      <c r="GZ18" s="274"/>
      <c r="HA18" s="274"/>
      <c r="HB18" s="274"/>
      <c r="HC18" s="274"/>
      <c r="HD18" s="274"/>
      <c r="HE18" s="274"/>
      <c r="HF18" s="274"/>
      <c r="HG18" s="274"/>
      <c r="HH18" s="274"/>
      <c r="HI18" s="274"/>
      <c r="HJ18" s="274"/>
      <c r="HK18" s="274"/>
      <c r="HL18" s="274"/>
      <c r="HM18" s="274"/>
      <c r="HN18" s="274"/>
      <c r="HO18" s="274"/>
      <c r="HP18" s="274"/>
      <c r="HQ18" s="274"/>
      <c r="HR18" s="274"/>
      <c r="HS18" s="274"/>
      <c r="HT18" s="274"/>
      <c r="HU18" s="274"/>
      <c r="HV18" s="274"/>
      <c r="HW18" s="274"/>
      <c r="HX18" s="274"/>
      <c r="HY18" s="274"/>
      <c r="HZ18" s="274"/>
      <c r="IA18" s="274"/>
      <c r="IB18" s="274"/>
      <c r="IC18" s="274"/>
      <c r="ID18" s="274"/>
      <c r="IE18" s="274"/>
      <c r="IF18" s="274"/>
      <c r="IG18" s="274"/>
      <c r="IH18" s="274"/>
      <c r="II18" s="274"/>
      <c r="IJ18" s="274"/>
      <c r="IK18" s="274"/>
      <c r="IL18" s="274"/>
      <c r="IM18" s="274"/>
      <c r="IN18" s="274"/>
      <c r="IO18" s="274"/>
      <c r="IP18" s="274"/>
      <c r="IQ18" s="274"/>
      <c r="IR18" s="274"/>
      <c r="IS18" s="274"/>
      <c r="IT18" s="274"/>
      <c r="IU18" s="274"/>
      <c r="IV18" s="274"/>
      <c r="IW18" s="274"/>
      <c r="IX18" s="274"/>
      <c r="IY18" s="274"/>
      <c r="IZ18" s="274"/>
      <c r="JA18" s="274"/>
      <c r="JB18" s="274"/>
      <c r="JC18" s="274"/>
      <c r="JD18" s="274"/>
      <c r="JE18" s="274"/>
      <c r="JF18" s="274"/>
      <c r="JG18" s="274"/>
      <c r="JH18" s="274"/>
      <c r="JI18" s="241">
        <f t="shared" si="0"/>
        <v>146353.43</v>
      </c>
      <c r="JJ18" s="309">
        <v>40476797955</v>
      </c>
      <c r="JK18" s="274">
        <v>146353.43</v>
      </c>
      <c r="JL18" s="279">
        <v>6201.41</v>
      </c>
      <c r="JM18" s="279"/>
      <c r="JN18" s="279"/>
      <c r="JO18" s="279"/>
      <c r="JP18" s="279"/>
    </row>
    <row r="19" spans="1:276" x14ac:dyDescent="0.25">
      <c r="A19" s="274"/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274"/>
      <c r="AE19" s="274"/>
      <c r="AF19" s="274"/>
      <c r="AG19" s="274"/>
      <c r="AH19" s="274"/>
      <c r="AI19" s="274"/>
      <c r="AJ19" s="274"/>
      <c r="AK19" s="274"/>
      <c r="AL19" s="274"/>
      <c r="AM19" s="274"/>
      <c r="AN19" s="274"/>
      <c r="AO19" s="274"/>
      <c r="AP19" s="274"/>
      <c r="AQ19" s="274"/>
      <c r="AR19" s="274"/>
      <c r="AS19" s="274"/>
      <c r="AT19" s="274"/>
      <c r="AU19" s="274"/>
      <c r="AV19" s="274"/>
      <c r="AW19" s="274"/>
      <c r="AX19" s="274"/>
      <c r="AY19" s="274"/>
      <c r="AZ19" s="274"/>
      <c r="BA19" s="274"/>
      <c r="BB19" s="274"/>
      <c r="BC19" s="274"/>
      <c r="BD19" s="274"/>
      <c r="BE19" s="274"/>
      <c r="BF19" s="274"/>
      <c r="BG19" s="274"/>
      <c r="BH19" s="274"/>
      <c r="BI19" s="274"/>
      <c r="BJ19" s="274"/>
      <c r="BK19" s="274"/>
      <c r="BL19" s="274"/>
      <c r="BM19" s="274"/>
      <c r="BN19" s="274"/>
      <c r="BO19" s="274"/>
      <c r="BP19" s="274"/>
      <c r="BQ19" s="274"/>
      <c r="BR19" s="274"/>
      <c r="BS19" s="274"/>
      <c r="BT19" s="274"/>
      <c r="BU19" s="274"/>
      <c r="BV19" s="274"/>
      <c r="BW19" s="274"/>
      <c r="BX19" s="274"/>
      <c r="BY19" s="274"/>
      <c r="BZ19" s="274"/>
      <c r="CA19" s="274"/>
      <c r="CB19" s="274"/>
      <c r="CC19" s="274"/>
      <c r="CD19" s="274"/>
      <c r="CE19" s="274"/>
      <c r="CF19" s="274"/>
      <c r="CG19" s="274"/>
      <c r="CH19" s="274"/>
      <c r="CI19" s="274"/>
      <c r="CJ19" s="274"/>
      <c r="CK19" s="274"/>
      <c r="CL19" s="274"/>
      <c r="CM19" s="274"/>
      <c r="CN19" s="274"/>
      <c r="CO19" s="274"/>
      <c r="CP19" s="274"/>
      <c r="CQ19" s="274"/>
      <c r="CR19" s="274"/>
      <c r="CS19" s="274"/>
      <c r="CT19" s="274"/>
      <c r="CU19" s="274"/>
      <c r="CV19" s="274"/>
      <c r="CW19" s="274"/>
      <c r="CX19" s="274"/>
      <c r="CY19" s="274"/>
      <c r="CZ19" s="274"/>
      <c r="DA19" s="274"/>
      <c r="DB19" s="274"/>
      <c r="DC19" s="274"/>
      <c r="DD19" s="274"/>
      <c r="DE19" s="274"/>
      <c r="DF19" s="274"/>
      <c r="DG19" s="274"/>
      <c r="DH19" s="274"/>
      <c r="DI19" s="274"/>
      <c r="DJ19" s="274"/>
      <c r="DK19" s="274"/>
      <c r="DL19" s="274"/>
      <c r="DM19" s="274"/>
      <c r="DN19" s="274"/>
      <c r="DO19" s="274"/>
      <c r="DP19" s="274"/>
      <c r="DQ19" s="274"/>
      <c r="DR19" s="274"/>
      <c r="DS19" s="274"/>
      <c r="DT19" s="274"/>
      <c r="DU19" s="274"/>
      <c r="DV19" s="274"/>
      <c r="DW19" s="274"/>
      <c r="DX19" s="274"/>
      <c r="DY19" s="274"/>
      <c r="DZ19" s="274"/>
      <c r="EA19" s="274"/>
      <c r="EB19" s="274"/>
      <c r="EC19" s="274"/>
      <c r="ED19" s="274"/>
      <c r="EE19" s="274"/>
      <c r="EF19" s="274"/>
      <c r="EG19" s="274"/>
      <c r="EH19" s="274"/>
      <c r="EI19" s="274"/>
      <c r="EJ19" s="274"/>
      <c r="EK19" s="274"/>
      <c r="EL19" s="274"/>
      <c r="EM19" s="274"/>
      <c r="EN19" s="274"/>
      <c r="EO19" s="274"/>
      <c r="EP19" s="274"/>
      <c r="EQ19" s="274"/>
      <c r="ER19" s="274"/>
      <c r="ES19" s="274"/>
      <c r="ET19" s="274"/>
      <c r="EU19" s="274"/>
      <c r="EV19" s="274"/>
      <c r="EW19" s="274"/>
      <c r="EX19" s="274"/>
      <c r="EY19" s="274"/>
      <c r="EZ19" s="274"/>
      <c r="FA19" s="274"/>
      <c r="FB19" s="274"/>
      <c r="FC19" s="274"/>
      <c r="FD19" s="274"/>
      <c r="FE19" s="274"/>
      <c r="FF19" s="274"/>
      <c r="FG19" s="274"/>
      <c r="FH19" s="274"/>
      <c r="FI19" s="274"/>
      <c r="FJ19" s="274"/>
      <c r="FK19" s="274"/>
      <c r="FL19" s="274"/>
      <c r="FM19" s="274"/>
      <c r="FN19" s="274"/>
      <c r="FO19" s="274"/>
      <c r="FP19" s="274"/>
      <c r="FQ19" s="274"/>
      <c r="FR19" s="274"/>
      <c r="FS19" s="274"/>
      <c r="FT19" s="274">
        <v>13350</v>
      </c>
      <c r="FU19" s="274"/>
      <c r="FV19" s="274"/>
      <c r="FW19" s="274"/>
      <c r="FX19" s="274"/>
      <c r="FY19" s="274"/>
      <c r="FZ19" s="274"/>
      <c r="GA19" s="274"/>
      <c r="GB19" s="274"/>
      <c r="GC19" s="274"/>
      <c r="GD19" s="274"/>
      <c r="GE19" s="274"/>
      <c r="GF19" s="274"/>
      <c r="GG19" s="274"/>
      <c r="GH19" s="274"/>
      <c r="GI19" s="274"/>
      <c r="GJ19" s="274"/>
      <c r="GK19" s="274"/>
      <c r="GL19" s="274"/>
      <c r="GM19" s="274"/>
      <c r="GN19" s="274"/>
      <c r="GO19" s="274"/>
      <c r="GP19" s="274"/>
      <c r="GQ19" s="274"/>
      <c r="GR19" s="274"/>
      <c r="GS19" s="274"/>
      <c r="GT19" s="274"/>
      <c r="GU19" s="274"/>
      <c r="GV19" s="274"/>
      <c r="GW19" s="274"/>
      <c r="GX19" s="274"/>
      <c r="GY19" s="274"/>
      <c r="GZ19" s="274"/>
      <c r="HA19" s="274"/>
      <c r="HB19" s="274"/>
      <c r="HC19" s="274"/>
      <c r="HD19" s="274"/>
      <c r="HE19" s="274"/>
      <c r="HF19" s="274"/>
      <c r="HG19" s="274"/>
      <c r="HH19" s="274"/>
      <c r="HI19" s="274"/>
      <c r="HJ19" s="274"/>
      <c r="HK19" s="274"/>
      <c r="HL19" s="274"/>
      <c r="HM19" s="274"/>
      <c r="HN19" s="274"/>
      <c r="HO19" s="274"/>
      <c r="HP19" s="274"/>
      <c r="HQ19" s="274"/>
      <c r="HR19" s="274"/>
      <c r="HS19" s="274"/>
      <c r="HT19" s="274"/>
      <c r="HU19" s="274"/>
      <c r="HV19" s="274"/>
      <c r="HW19" s="274"/>
      <c r="HX19" s="274"/>
      <c r="HY19" s="274"/>
      <c r="HZ19" s="274"/>
      <c r="IA19" s="274"/>
      <c r="IB19" s="274"/>
      <c r="IC19" s="274"/>
      <c r="ID19" s="274"/>
      <c r="IE19" s="274"/>
      <c r="IF19" s="274"/>
      <c r="IG19" s="274"/>
      <c r="IH19" s="274"/>
      <c r="II19" s="274"/>
      <c r="IJ19" s="274"/>
      <c r="IK19" s="274"/>
      <c r="IL19" s="274"/>
      <c r="IM19" s="274"/>
      <c r="IN19" s="274"/>
      <c r="IO19" s="274"/>
      <c r="IP19" s="274"/>
      <c r="IQ19" s="274"/>
      <c r="IR19" s="274"/>
      <c r="IS19" s="274"/>
      <c r="IT19" s="274"/>
      <c r="IU19" s="274"/>
      <c r="IV19" s="274"/>
      <c r="IW19" s="274"/>
      <c r="IX19" s="274"/>
      <c r="IY19" s="274"/>
      <c r="IZ19" s="274"/>
      <c r="JA19" s="274"/>
      <c r="JB19" s="274"/>
      <c r="JC19" s="274"/>
      <c r="JD19" s="274"/>
      <c r="JE19" s="274"/>
      <c r="JF19" s="274"/>
      <c r="JG19" s="274"/>
      <c r="JH19" s="274"/>
      <c r="JI19" s="241">
        <f t="shared" si="0"/>
        <v>13350</v>
      </c>
      <c r="JJ19" s="309">
        <v>40476803667</v>
      </c>
      <c r="JK19" s="274">
        <v>13350</v>
      </c>
      <c r="JL19" s="279">
        <v>667.5</v>
      </c>
      <c r="JM19" s="279"/>
      <c r="JN19" s="279"/>
      <c r="JO19" s="279"/>
      <c r="JP19" s="279"/>
    </row>
    <row r="20" spans="1:276" x14ac:dyDescent="0.25">
      <c r="A20" s="274"/>
      <c r="B20" s="274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274"/>
      <c r="AE20" s="274"/>
      <c r="AF20" s="274"/>
      <c r="AG20" s="274"/>
      <c r="AH20" s="274"/>
      <c r="AI20" s="274"/>
      <c r="AJ20" s="274"/>
      <c r="AK20" s="274"/>
      <c r="AL20" s="274"/>
      <c r="AM20" s="274"/>
      <c r="AN20" s="274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/>
      <c r="AY20" s="274"/>
      <c r="AZ20" s="274"/>
      <c r="BA20" s="274"/>
      <c r="BB20" s="274"/>
      <c r="BC20" s="274"/>
      <c r="BD20" s="274"/>
      <c r="BE20" s="274"/>
      <c r="BF20" s="274"/>
      <c r="BG20" s="274"/>
      <c r="BH20" s="274"/>
      <c r="BI20" s="274"/>
      <c r="BJ20" s="274"/>
      <c r="BK20" s="274"/>
      <c r="BL20" s="274"/>
      <c r="BM20" s="274"/>
      <c r="BN20" s="274"/>
      <c r="BO20" s="274"/>
      <c r="BP20" s="274"/>
      <c r="BQ20" s="274"/>
      <c r="BR20" s="274"/>
      <c r="BS20" s="274"/>
      <c r="BT20" s="274"/>
      <c r="BU20" s="274"/>
      <c r="BV20" s="274"/>
      <c r="BW20" s="274"/>
      <c r="BX20" s="274"/>
      <c r="BY20" s="274"/>
      <c r="BZ20" s="274"/>
      <c r="CA20" s="274"/>
      <c r="CB20" s="274"/>
      <c r="CC20" s="274"/>
      <c r="CD20" s="274"/>
      <c r="CE20" s="274"/>
      <c r="CF20" s="274"/>
      <c r="CG20" s="274"/>
      <c r="CH20" s="274">
        <v>38772.68</v>
      </c>
      <c r="CI20" s="274"/>
      <c r="CJ20" s="274"/>
      <c r="CK20" s="274"/>
      <c r="CL20" s="274"/>
      <c r="CM20" s="274"/>
      <c r="CN20" s="274"/>
      <c r="CO20" s="274"/>
      <c r="CP20" s="274"/>
      <c r="CQ20" s="274"/>
      <c r="CR20" s="274"/>
      <c r="CS20" s="274"/>
      <c r="CT20" s="274"/>
      <c r="CU20" s="274"/>
      <c r="CV20" s="274"/>
      <c r="CW20" s="274"/>
      <c r="CX20" s="274"/>
      <c r="CY20" s="274"/>
      <c r="CZ20" s="274"/>
      <c r="DA20" s="274"/>
      <c r="DB20" s="274"/>
      <c r="DC20" s="274"/>
      <c r="DD20" s="274"/>
      <c r="DE20" s="274"/>
      <c r="DF20" s="274"/>
      <c r="DG20" s="274"/>
      <c r="DH20" s="274"/>
      <c r="DI20" s="274"/>
      <c r="DJ20" s="274"/>
      <c r="DK20" s="274"/>
      <c r="DL20" s="274"/>
      <c r="DM20" s="274"/>
      <c r="DN20" s="274"/>
      <c r="DO20" s="274"/>
      <c r="DP20" s="274"/>
      <c r="DQ20" s="274"/>
      <c r="DR20" s="274"/>
      <c r="DS20" s="274"/>
      <c r="DT20" s="274"/>
      <c r="DU20" s="274"/>
      <c r="DV20" s="274"/>
      <c r="DW20" s="274"/>
      <c r="DX20" s="274"/>
      <c r="DY20" s="274"/>
      <c r="DZ20" s="274"/>
      <c r="EA20" s="274"/>
      <c r="EB20" s="274"/>
      <c r="EC20" s="274"/>
      <c r="ED20" s="274"/>
      <c r="EE20" s="274"/>
      <c r="EF20" s="274"/>
      <c r="EG20" s="274"/>
      <c r="EH20" s="274"/>
      <c r="EI20" s="274"/>
      <c r="EJ20" s="274"/>
      <c r="EK20" s="274"/>
      <c r="EL20" s="274"/>
      <c r="EM20" s="274"/>
      <c r="EN20" s="274"/>
      <c r="EO20" s="274"/>
      <c r="EP20" s="274"/>
      <c r="EQ20" s="274"/>
      <c r="ER20" s="274"/>
      <c r="ES20" s="274"/>
      <c r="ET20" s="274"/>
      <c r="EU20" s="274"/>
      <c r="EV20" s="274"/>
      <c r="EW20" s="274"/>
      <c r="EX20" s="274"/>
      <c r="EY20" s="274"/>
      <c r="EZ20" s="274"/>
      <c r="FA20" s="274"/>
      <c r="FB20" s="274"/>
      <c r="FC20" s="274"/>
      <c r="FD20" s="274"/>
      <c r="FE20" s="274"/>
      <c r="FF20" s="274"/>
      <c r="FG20" s="274"/>
      <c r="FH20" s="274"/>
      <c r="FI20" s="274"/>
      <c r="FJ20" s="274">
        <v>123185.9</v>
      </c>
      <c r="FK20" s="274"/>
      <c r="FL20" s="274"/>
      <c r="FM20" s="274"/>
      <c r="FN20" s="274">
        <v>3014.55</v>
      </c>
      <c r="FO20" s="274"/>
      <c r="FP20" s="274"/>
      <c r="FQ20" s="274"/>
      <c r="FR20" s="274"/>
      <c r="FS20" s="274"/>
      <c r="FT20" s="274">
        <v>14869.22</v>
      </c>
      <c r="FU20" s="274"/>
      <c r="FV20" s="274"/>
      <c r="FW20" s="274"/>
      <c r="FX20" s="274"/>
      <c r="FY20" s="274"/>
      <c r="FZ20" s="274"/>
      <c r="GA20" s="274"/>
      <c r="GB20" s="274"/>
      <c r="GC20" s="274"/>
      <c r="GD20" s="274"/>
      <c r="GE20" s="274"/>
      <c r="GF20" s="274"/>
      <c r="GG20" s="274"/>
      <c r="GH20" s="274"/>
      <c r="GI20" s="274"/>
      <c r="GJ20" s="274"/>
      <c r="GK20" s="274"/>
      <c r="GL20" s="274"/>
      <c r="GM20" s="274"/>
      <c r="GN20" s="274"/>
      <c r="GO20" s="274"/>
      <c r="GP20" s="274"/>
      <c r="GQ20" s="274"/>
      <c r="GR20" s="274"/>
      <c r="GS20" s="274"/>
      <c r="GT20" s="274"/>
      <c r="GU20" s="274"/>
      <c r="GV20" s="274"/>
      <c r="GW20" s="274"/>
      <c r="GX20" s="274"/>
      <c r="GY20" s="274"/>
      <c r="GZ20" s="274"/>
      <c r="HA20" s="274"/>
      <c r="HB20" s="274"/>
      <c r="HC20" s="274"/>
      <c r="HD20" s="274"/>
      <c r="HE20" s="274"/>
      <c r="HF20" s="274"/>
      <c r="HG20" s="274"/>
      <c r="HH20" s="274"/>
      <c r="HI20" s="274"/>
      <c r="HJ20" s="274"/>
      <c r="HK20" s="274"/>
      <c r="HL20" s="274"/>
      <c r="HM20" s="274"/>
      <c r="HN20" s="274"/>
      <c r="HO20" s="274"/>
      <c r="HP20" s="274"/>
      <c r="HQ20" s="274"/>
      <c r="HR20" s="274"/>
      <c r="HS20" s="274"/>
      <c r="HT20" s="274"/>
      <c r="HU20" s="274"/>
      <c r="HV20" s="274"/>
      <c r="HW20" s="274"/>
      <c r="HX20" s="274"/>
      <c r="HY20" s="274"/>
      <c r="HZ20" s="274"/>
      <c r="IA20" s="274"/>
      <c r="IB20" s="274"/>
      <c r="IC20" s="274"/>
      <c r="ID20" s="274"/>
      <c r="IE20" s="274"/>
      <c r="IF20" s="274"/>
      <c r="IG20" s="274"/>
      <c r="IH20" s="274"/>
      <c r="II20" s="274"/>
      <c r="IJ20" s="274"/>
      <c r="IK20" s="274"/>
      <c r="IL20" s="274"/>
      <c r="IM20" s="274"/>
      <c r="IN20" s="274"/>
      <c r="IO20" s="274"/>
      <c r="IP20" s="274"/>
      <c r="IQ20" s="274"/>
      <c r="IR20" s="274"/>
      <c r="IS20" s="274"/>
      <c r="IT20" s="274"/>
      <c r="IU20" s="274"/>
      <c r="IV20" s="274"/>
      <c r="IW20" s="274"/>
      <c r="IX20" s="274"/>
      <c r="IY20" s="274"/>
      <c r="IZ20" s="274"/>
      <c r="JA20" s="274"/>
      <c r="JB20" s="274"/>
      <c r="JC20" s="274"/>
      <c r="JD20" s="274"/>
      <c r="JE20" s="274"/>
      <c r="JF20" s="274"/>
      <c r="JG20" s="274"/>
      <c r="JH20" s="274"/>
      <c r="JI20" s="241">
        <f t="shared" si="0"/>
        <v>179842.34999999998</v>
      </c>
      <c r="JJ20" s="309">
        <v>40476830242</v>
      </c>
      <c r="JK20" s="274">
        <v>179842.35</v>
      </c>
      <c r="JL20" s="279"/>
      <c r="JM20" s="279"/>
      <c r="JN20" s="279"/>
      <c r="JO20" s="279"/>
      <c r="JP20" s="279"/>
    </row>
    <row r="21" spans="1:276" x14ac:dyDescent="0.25">
      <c r="A21" s="274"/>
      <c r="B21" s="274"/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4"/>
      <c r="AG21" s="274"/>
      <c r="AH21" s="274"/>
      <c r="AI21" s="274"/>
      <c r="AJ21" s="274"/>
      <c r="AK21" s="274"/>
      <c r="AL21" s="274"/>
      <c r="AM21" s="274"/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/>
      <c r="AY21" s="274"/>
      <c r="AZ21" s="274"/>
      <c r="BA21" s="274"/>
      <c r="BB21" s="274"/>
      <c r="BC21" s="274"/>
      <c r="BD21" s="274"/>
      <c r="BE21" s="274"/>
      <c r="BF21" s="274"/>
      <c r="BG21" s="274"/>
      <c r="BH21" s="274"/>
      <c r="BI21" s="274"/>
      <c r="BJ21" s="274"/>
      <c r="BK21" s="274"/>
      <c r="BL21" s="274"/>
      <c r="BM21" s="274"/>
      <c r="BN21" s="274"/>
      <c r="BO21" s="274"/>
      <c r="BP21" s="274"/>
      <c r="BQ21" s="274"/>
      <c r="BR21" s="274"/>
      <c r="BS21" s="274"/>
      <c r="BT21" s="274"/>
      <c r="BU21" s="274"/>
      <c r="BV21" s="274"/>
      <c r="BW21" s="274"/>
      <c r="BX21" s="274"/>
      <c r="BY21" s="274"/>
      <c r="BZ21" s="274"/>
      <c r="CA21" s="274"/>
      <c r="CB21" s="274"/>
      <c r="CC21" s="274"/>
      <c r="CD21" s="274"/>
      <c r="CE21" s="274"/>
      <c r="CF21" s="274"/>
      <c r="CG21" s="274"/>
      <c r="CH21" s="274"/>
      <c r="CI21" s="274"/>
      <c r="CJ21" s="274"/>
      <c r="CK21" s="274"/>
      <c r="CL21" s="274"/>
      <c r="CM21" s="274"/>
      <c r="CN21" s="274"/>
      <c r="CO21" s="274"/>
      <c r="CP21" s="274"/>
      <c r="CQ21" s="274"/>
      <c r="CR21" s="274"/>
      <c r="CS21" s="274"/>
      <c r="CT21" s="274"/>
      <c r="CU21" s="274"/>
      <c r="CV21" s="274"/>
      <c r="CW21" s="274"/>
      <c r="CX21" s="274"/>
      <c r="CY21" s="274"/>
      <c r="CZ21" s="274"/>
      <c r="DA21" s="274"/>
      <c r="DB21" s="274"/>
      <c r="DC21" s="274"/>
      <c r="DD21" s="274"/>
      <c r="DE21" s="274"/>
      <c r="DF21" s="274"/>
      <c r="DG21" s="274"/>
      <c r="DH21" s="274"/>
      <c r="DI21" s="274"/>
      <c r="DJ21" s="274"/>
      <c r="DK21" s="274"/>
      <c r="DL21" s="274"/>
      <c r="DM21" s="274"/>
      <c r="DN21" s="274"/>
      <c r="DO21" s="274"/>
      <c r="DP21" s="274"/>
      <c r="DQ21" s="274"/>
      <c r="DR21" s="274"/>
      <c r="DS21" s="274"/>
      <c r="DT21" s="274"/>
      <c r="DU21" s="274"/>
      <c r="DV21" s="274"/>
      <c r="DW21" s="274"/>
      <c r="DX21" s="274"/>
      <c r="DY21" s="274"/>
      <c r="DZ21" s="274"/>
      <c r="EA21" s="274"/>
      <c r="EB21" s="274"/>
      <c r="EC21" s="274"/>
      <c r="ED21" s="274"/>
      <c r="EE21" s="274"/>
      <c r="EF21" s="274"/>
      <c r="EG21" s="274"/>
      <c r="EH21" s="274"/>
      <c r="EI21" s="274"/>
      <c r="EJ21" s="274"/>
      <c r="EK21" s="274"/>
      <c r="EL21" s="274"/>
      <c r="EM21" s="274"/>
      <c r="EN21" s="274"/>
      <c r="EO21" s="274"/>
      <c r="EP21" s="274"/>
      <c r="EQ21" s="274"/>
      <c r="ER21" s="274"/>
      <c r="ES21" s="274"/>
      <c r="ET21" s="274"/>
      <c r="EU21" s="274"/>
      <c r="EV21" s="274"/>
      <c r="EW21" s="274"/>
      <c r="EX21" s="274"/>
      <c r="EY21" s="274"/>
      <c r="EZ21" s="274"/>
      <c r="FA21" s="274"/>
      <c r="FB21" s="274"/>
      <c r="FC21" s="274"/>
      <c r="FD21" s="274"/>
      <c r="FE21" s="274"/>
      <c r="FF21" s="274"/>
      <c r="FG21" s="274"/>
      <c r="FH21" s="274"/>
      <c r="FI21" s="274"/>
      <c r="FJ21" s="274"/>
      <c r="FK21" s="274"/>
      <c r="FL21" s="274"/>
      <c r="FM21" s="274"/>
      <c r="FN21" s="274"/>
      <c r="FO21" s="274"/>
      <c r="FP21" s="274"/>
      <c r="FQ21" s="274"/>
      <c r="FR21" s="274"/>
      <c r="FS21" s="274">
        <v>67445</v>
      </c>
      <c r="FT21" s="274"/>
      <c r="FU21" s="274"/>
      <c r="FV21" s="274"/>
      <c r="FW21" s="274"/>
      <c r="FX21" s="274"/>
      <c r="FY21" s="274"/>
      <c r="FZ21" s="274"/>
      <c r="GA21" s="274"/>
      <c r="GB21" s="274"/>
      <c r="GC21" s="274"/>
      <c r="GD21" s="274"/>
      <c r="GE21" s="274"/>
      <c r="GF21" s="274"/>
      <c r="GG21" s="274"/>
      <c r="GH21" s="274"/>
      <c r="GI21" s="274"/>
      <c r="GJ21" s="274"/>
      <c r="GK21" s="274"/>
      <c r="GL21" s="274"/>
      <c r="GM21" s="274"/>
      <c r="GN21" s="274"/>
      <c r="GO21" s="274"/>
      <c r="GP21" s="274"/>
      <c r="GQ21" s="274"/>
      <c r="GR21" s="274"/>
      <c r="GS21" s="274"/>
      <c r="GT21" s="274"/>
      <c r="GU21" s="274"/>
      <c r="GV21" s="274"/>
      <c r="GW21" s="274"/>
      <c r="GX21" s="274"/>
      <c r="GY21" s="274"/>
      <c r="GZ21" s="274"/>
      <c r="HA21" s="274"/>
      <c r="HB21" s="274"/>
      <c r="HC21" s="274"/>
      <c r="HD21" s="274"/>
      <c r="HE21" s="274"/>
      <c r="HF21" s="274"/>
      <c r="HG21" s="274"/>
      <c r="HH21" s="274"/>
      <c r="HI21" s="274"/>
      <c r="HJ21" s="274"/>
      <c r="HK21" s="274"/>
      <c r="HL21" s="274"/>
      <c r="HM21" s="274"/>
      <c r="HN21" s="274"/>
      <c r="HO21" s="274"/>
      <c r="HP21" s="274"/>
      <c r="HQ21" s="274"/>
      <c r="HR21" s="274"/>
      <c r="HS21" s="274"/>
      <c r="HT21" s="274"/>
      <c r="HU21" s="274"/>
      <c r="HV21" s="274"/>
      <c r="HW21" s="274"/>
      <c r="HX21" s="274"/>
      <c r="HY21" s="274"/>
      <c r="HZ21" s="274"/>
      <c r="IA21" s="274"/>
      <c r="IB21" s="274"/>
      <c r="IC21" s="274"/>
      <c r="ID21" s="274"/>
      <c r="IE21" s="274"/>
      <c r="IF21" s="274"/>
      <c r="IG21" s="274"/>
      <c r="IH21" s="274"/>
      <c r="II21" s="274"/>
      <c r="IJ21" s="274"/>
      <c r="IK21" s="274"/>
      <c r="IL21" s="274"/>
      <c r="IM21" s="274"/>
      <c r="IN21" s="274"/>
      <c r="IO21" s="274"/>
      <c r="IP21" s="274"/>
      <c r="IQ21" s="274"/>
      <c r="IR21" s="274"/>
      <c r="IS21" s="274"/>
      <c r="IT21" s="274"/>
      <c r="IU21" s="274"/>
      <c r="IV21" s="274"/>
      <c r="IW21" s="274"/>
      <c r="IX21" s="274"/>
      <c r="IY21" s="274"/>
      <c r="IZ21" s="274"/>
      <c r="JA21" s="274"/>
      <c r="JB21" s="274"/>
      <c r="JC21" s="274"/>
      <c r="JD21" s="274"/>
      <c r="JE21" s="274"/>
      <c r="JF21" s="274"/>
      <c r="JG21" s="274"/>
      <c r="JH21" s="274"/>
      <c r="JI21" s="241">
        <f t="shared" si="0"/>
        <v>67445</v>
      </c>
      <c r="JJ21" s="309">
        <v>40476837404</v>
      </c>
      <c r="JK21" s="274">
        <v>67445</v>
      </c>
      <c r="JL21" s="279">
        <v>2879.76</v>
      </c>
      <c r="JM21" s="279"/>
      <c r="JN21" s="279"/>
      <c r="JO21" s="279"/>
      <c r="JP21" s="279"/>
    </row>
    <row r="22" spans="1:276" x14ac:dyDescent="0.25">
      <c r="A22" s="274"/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4"/>
      <c r="BA22" s="274"/>
      <c r="BB22" s="274"/>
      <c r="BC22" s="274"/>
      <c r="BD22" s="274"/>
      <c r="BE22" s="274"/>
      <c r="BF22" s="274"/>
      <c r="BG22" s="274"/>
      <c r="BH22" s="274"/>
      <c r="BI22" s="274"/>
      <c r="BJ22" s="274"/>
      <c r="BK22" s="274"/>
      <c r="BL22" s="274"/>
      <c r="BM22" s="274"/>
      <c r="BN22" s="274"/>
      <c r="BO22" s="274"/>
      <c r="BP22" s="274"/>
      <c r="BQ22" s="274"/>
      <c r="BR22" s="274"/>
      <c r="BS22" s="274"/>
      <c r="BT22" s="274"/>
      <c r="BU22" s="274"/>
      <c r="BV22" s="274"/>
      <c r="BW22" s="274"/>
      <c r="BX22" s="274"/>
      <c r="BY22" s="274"/>
      <c r="BZ22" s="274"/>
      <c r="CA22" s="274"/>
      <c r="CB22" s="274"/>
      <c r="CC22" s="274"/>
      <c r="CD22" s="274"/>
      <c r="CE22" s="274"/>
      <c r="CF22" s="274"/>
      <c r="CG22" s="274"/>
      <c r="CH22" s="274"/>
      <c r="CI22" s="274"/>
      <c r="CJ22" s="274"/>
      <c r="CK22" s="274"/>
      <c r="CL22" s="274"/>
      <c r="CM22" s="274"/>
      <c r="CN22" s="274"/>
      <c r="CO22" s="274"/>
      <c r="CP22" s="274"/>
      <c r="CQ22" s="274"/>
      <c r="CR22" s="274"/>
      <c r="CS22" s="274"/>
      <c r="CT22" s="274"/>
      <c r="CU22" s="274"/>
      <c r="CV22" s="274"/>
      <c r="CW22" s="274"/>
      <c r="CX22" s="274"/>
      <c r="CY22" s="274"/>
      <c r="CZ22" s="274"/>
      <c r="DA22" s="274"/>
      <c r="DB22" s="274"/>
      <c r="DC22" s="274"/>
      <c r="DD22" s="274"/>
      <c r="DE22" s="274"/>
      <c r="DF22" s="274"/>
      <c r="DG22" s="274"/>
      <c r="DH22" s="274"/>
      <c r="DI22" s="274"/>
      <c r="DJ22" s="274"/>
      <c r="DK22" s="274"/>
      <c r="DL22" s="274"/>
      <c r="DM22" s="274"/>
      <c r="DN22" s="274"/>
      <c r="DO22" s="274"/>
      <c r="DP22" s="274"/>
      <c r="DQ22" s="274"/>
      <c r="DR22" s="274"/>
      <c r="DS22" s="274"/>
      <c r="DT22" s="274"/>
      <c r="DU22" s="274"/>
      <c r="DV22" s="274"/>
      <c r="DW22" s="274">
        <v>60158.76</v>
      </c>
      <c r="DX22" s="274"/>
      <c r="DY22" s="274"/>
      <c r="DZ22" s="274"/>
      <c r="EA22" s="274"/>
      <c r="EB22" s="274"/>
      <c r="EC22" s="274"/>
      <c r="ED22" s="274"/>
      <c r="EE22" s="274"/>
      <c r="EF22" s="274"/>
      <c r="EG22" s="274"/>
      <c r="EH22" s="274"/>
      <c r="EI22" s="274"/>
      <c r="EJ22" s="274"/>
      <c r="EK22" s="274"/>
      <c r="EL22" s="274"/>
      <c r="EM22" s="274"/>
      <c r="EN22" s="274"/>
      <c r="EO22" s="274"/>
      <c r="EP22" s="274"/>
      <c r="EQ22" s="274"/>
      <c r="ER22" s="274"/>
      <c r="ES22" s="274"/>
      <c r="ET22" s="274"/>
      <c r="EU22" s="274"/>
      <c r="EV22" s="274"/>
      <c r="EW22" s="274"/>
      <c r="EX22" s="274"/>
      <c r="EY22" s="274"/>
      <c r="EZ22" s="274"/>
      <c r="FA22" s="274"/>
      <c r="FB22" s="274"/>
      <c r="FC22" s="274"/>
      <c r="FD22" s="274"/>
      <c r="FE22" s="274"/>
      <c r="FF22" s="274"/>
      <c r="FG22" s="274"/>
      <c r="FH22" s="274"/>
      <c r="FI22" s="274"/>
      <c r="FJ22" s="274"/>
      <c r="FK22" s="274"/>
      <c r="FL22" s="274"/>
      <c r="FM22" s="274"/>
      <c r="FN22" s="274"/>
      <c r="FO22" s="274"/>
      <c r="FP22" s="274"/>
      <c r="FQ22" s="274"/>
      <c r="FR22" s="274"/>
      <c r="FS22" s="274"/>
      <c r="FT22" s="274"/>
      <c r="FU22" s="274"/>
      <c r="FV22" s="274"/>
      <c r="FW22" s="274"/>
      <c r="FX22" s="274"/>
      <c r="FY22" s="274"/>
      <c r="FZ22" s="274"/>
      <c r="GA22" s="274"/>
      <c r="GB22" s="274"/>
      <c r="GC22" s="274"/>
      <c r="GD22" s="274"/>
      <c r="GE22" s="274"/>
      <c r="GF22" s="274"/>
      <c r="GG22" s="274"/>
      <c r="GH22" s="274"/>
      <c r="GI22" s="274"/>
      <c r="GJ22" s="274"/>
      <c r="GK22" s="274"/>
      <c r="GL22" s="274"/>
      <c r="GM22" s="274"/>
      <c r="GN22" s="274"/>
      <c r="GO22" s="274"/>
      <c r="GP22" s="274"/>
      <c r="GQ22" s="274"/>
      <c r="GR22" s="274"/>
      <c r="GS22" s="274"/>
      <c r="GT22" s="274"/>
      <c r="GU22" s="274"/>
      <c r="GV22" s="274"/>
      <c r="GW22" s="274"/>
      <c r="GX22" s="274"/>
      <c r="GY22" s="274"/>
      <c r="GZ22" s="274"/>
      <c r="HA22" s="274"/>
      <c r="HB22" s="274"/>
      <c r="HC22" s="274"/>
      <c r="HD22" s="274"/>
      <c r="HE22" s="274"/>
      <c r="HF22" s="274"/>
      <c r="HG22" s="274"/>
      <c r="HH22" s="274"/>
      <c r="HI22" s="274"/>
      <c r="HJ22" s="274"/>
      <c r="HK22" s="274"/>
      <c r="HL22" s="274"/>
      <c r="HM22" s="274"/>
      <c r="HN22" s="274"/>
      <c r="HO22" s="274"/>
      <c r="HP22" s="274"/>
      <c r="HQ22" s="274"/>
      <c r="HR22" s="274"/>
      <c r="HS22" s="274"/>
      <c r="HT22" s="274"/>
      <c r="HU22" s="274"/>
      <c r="HV22" s="274"/>
      <c r="HW22" s="274"/>
      <c r="HX22" s="274"/>
      <c r="HY22" s="274"/>
      <c r="HZ22" s="274"/>
      <c r="IA22" s="274"/>
      <c r="IB22" s="274"/>
      <c r="IC22" s="274"/>
      <c r="ID22" s="274"/>
      <c r="IE22" s="274"/>
      <c r="IF22" s="274"/>
      <c r="IG22" s="274"/>
      <c r="IH22" s="274"/>
      <c r="II22" s="274"/>
      <c r="IJ22" s="274"/>
      <c r="IK22" s="274"/>
      <c r="IL22" s="274"/>
      <c r="IM22" s="274"/>
      <c r="IN22" s="274"/>
      <c r="IO22" s="274"/>
      <c r="IP22" s="274"/>
      <c r="IQ22" s="274"/>
      <c r="IR22" s="274"/>
      <c r="IS22" s="274"/>
      <c r="IT22" s="274"/>
      <c r="IU22" s="274"/>
      <c r="IV22" s="274"/>
      <c r="IW22" s="274"/>
      <c r="IX22" s="274"/>
      <c r="IY22" s="274"/>
      <c r="IZ22" s="274"/>
      <c r="JA22" s="274"/>
      <c r="JB22" s="274"/>
      <c r="JC22" s="274"/>
      <c r="JD22" s="274"/>
      <c r="JE22" s="274"/>
      <c r="JF22" s="274"/>
      <c r="JG22" s="274"/>
      <c r="JH22" s="274"/>
      <c r="JI22" s="241">
        <f t="shared" si="0"/>
        <v>60158.76</v>
      </c>
      <c r="JJ22" s="309">
        <v>40476843819</v>
      </c>
      <c r="JK22" s="274">
        <v>60158.76</v>
      </c>
      <c r="JL22" s="279">
        <v>2549.1</v>
      </c>
      <c r="JM22" s="279"/>
      <c r="JN22" s="279"/>
      <c r="JO22" s="279"/>
      <c r="JP22" s="279"/>
    </row>
    <row r="23" spans="1:276" x14ac:dyDescent="0.25">
      <c r="A23" s="274"/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74"/>
      <c r="AP23" s="274"/>
      <c r="AQ23" s="274"/>
      <c r="AR23" s="274"/>
      <c r="AS23" s="274"/>
      <c r="AT23" s="274"/>
      <c r="AU23" s="274"/>
      <c r="AV23" s="274"/>
      <c r="AW23" s="274"/>
      <c r="AX23" s="274"/>
      <c r="AY23" s="274"/>
      <c r="AZ23" s="274"/>
      <c r="BA23" s="274"/>
      <c r="BB23" s="274"/>
      <c r="BC23" s="274"/>
      <c r="BD23" s="274"/>
      <c r="BE23" s="274"/>
      <c r="BF23" s="274"/>
      <c r="BG23" s="274"/>
      <c r="BH23" s="274"/>
      <c r="BI23" s="274"/>
      <c r="BJ23" s="274"/>
      <c r="BK23" s="274"/>
      <c r="BL23" s="274"/>
      <c r="BM23" s="274"/>
      <c r="BN23" s="274"/>
      <c r="BO23" s="274"/>
      <c r="BP23" s="274"/>
      <c r="BQ23" s="274"/>
      <c r="BR23" s="274"/>
      <c r="BS23" s="274"/>
      <c r="BT23" s="274"/>
      <c r="BU23" s="274"/>
      <c r="BV23" s="274"/>
      <c r="BW23" s="274"/>
      <c r="BX23" s="274"/>
      <c r="BY23" s="274"/>
      <c r="BZ23" s="274"/>
      <c r="CA23" s="274"/>
      <c r="CB23" s="274"/>
      <c r="CC23" s="274"/>
      <c r="CD23" s="274"/>
      <c r="CE23" s="274"/>
      <c r="CF23" s="274"/>
      <c r="CG23" s="274"/>
      <c r="CH23" s="274"/>
      <c r="CI23" s="274"/>
      <c r="CJ23" s="274"/>
      <c r="CK23" s="274"/>
      <c r="CL23" s="274"/>
      <c r="CM23" s="274"/>
      <c r="CN23" s="274"/>
      <c r="CO23" s="274"/>
      <c r="CP23" s="274"/>
      <c r="CQ23" s="274"/>
      <c r="CR23" s="274"/>
      <c r="CS23" s="274"/>
      <c r="CT23" s="274"/>
      <c r="CU23" s="274"/>
      <c r="CV23" s="274"/>
      <c r="CW23" s="274"/>
      <c r="CX23" s="274"/>
      <c r="CY23" s="274"/>
      <c r="CZ23" s="274"/>
      <c r="DA23" s="274"/>
      <c r="DB23" s="274"/>
      <c r="DC23" s="274"/>
      <c r="DD23" s="274"/>
      <c r="DE23" s="274"/>
      <c r="DF23" s="274"/>
      <c r="DG23" s="274"/>
      <c r="DH23" s="274"/>
      <c r="DI23" s="274"/>
      <c r="DJ23" s="274"/>
      <c r="DK23" s="274"/>
      <c r="DL23" s="274"/>
      <c r="DM23" s="274"/>
      <c r="DN23" s="274"/>
      <c r="DO23" s="274"/>
      <c r="DP23" s="274"/>
      <c r="DQ23" s="274"/>
      <c r="DR23" s="274"/>
      <c r="DS23" s="274"/>
      <c r="DT23" s="274"/>
      <c r="DU23" s="274"/>
      <c r="DV23" s="274">
        <v>413</v>
      </c>
      <c r="DW23" s="274"/>
      <c r="DX23" s="274"/>
      <c r="DY23" s="274"/>
      <c r="DZ23" s="274"/>
      <c r="EA23" s="274"/>
      <c r="EB23" s="274"/>
      <c r="EC23" s="274"/>
      <c r="ED23" s="274"/>
      <c r="EE23" s="274"/>
      <c r="EF23" s="274"/>
      <c r="EG23" s="274">
        <v>36120</v>
      </c>
      <c r="EH23" s="274"/>
      <c r="EI23" s="274"/>
      <c r="EJ23" s="274"/>
      <c r="EK23" s="274"/>
      <c r="EL23" s="274"/>
      <c r="EM23" s="274"/>
      <c r="EN23" s="274"/>
      <c r="EO23" s="274"/>
      <c r="EP23" s="274"/>
      <c r="EQ23" s="274"/>
      <c r="ER23" s="274"/>
      <c r="ES23" s="274"/>
      <c r="ET23" s="274"/>
      <c r="EU23" s="274"/>
      <c r="EV23" s="274"/>
      <c r="EW23" s="274"/>
      <c r="EX23" s="274"/>
      <c r="EY23" s="274"/>
      <c r="EZ23" s="274"/>
      <c r="FA23" s="274"/>
      <c r="FB23" s="274"/>
      <c r="FC23" s="274"/>
      <c r="FD23" s="274"/>
      <c r="FE23" s="274"/>
      <c r="FF23" s="274"/>
      <c r="FG23" s="274"/>
      <c r="FH23" s="274"/>
      <c r="FI23" s="274"/>
      <c r="FJ23" s="274">
        <v>2053.1999999999998</v>
      </c>
      <c r="FK23" s="274"/>
      <c r="FL23" s="274"/>
      <c r="FM23" s="274"/>
      <c r="FN23" s="274"/>
      <c r="FO23" s="274"/>
      <c r="FP23" s="274"/>
      <c r="FQ23" s="274"/>
      <c r="FR23" s="274"/>
      <c r="FS23" s="274"/>
      <c r="FT23" s="274">
        <v>21813.48</v>
      </c>
      <c r="FU23" s="274"/>
      <c r="FV23" s="274"/>
      <c r="FW23" s="274">
        <v>2708.1</v>
      </c>
      <c r="FX23" s="274"/>
      <c r="FY23" s="274"/>
      <c r="FZ23" s="274"/>
      <c r="GA23" s="274"/>
      <c r="GB23" s="274"/>
      <c r="GC23" s="274"/>
      <c r="GD23" s="274"/>
      <c r="GE23" s="274"/>
      <c r="GF23" s="274"/>
      <c r="GG23" s="274"/>
      <c r="GH23" s="274"/>
      <c r="GI23" s="274"/>
      <c r="GJ23" s="274"/>
      <c r="GK23" s="274"/>
      <c r="GL23" s="274"/>
      <c r="GM23" s="274"/>
      <c r="GN23" s="274"/>
      <c r="GO23" s="274"/>
      <c r="GP23" s="274"/>
      <c r="GQ23" s="274"/>
      <c r="GR23" s="274"/>
      <c r="GS23" s="274"/>
      <c r="GT23" s="274"/>
      <c r="GU23" s="274"/>
      <c r="GV23" s="274"/>
      <c r="GW23" s="274"/>
      <c r="GX23" s="274"/>
      <c r="GY23" s="274"/>
      <c r="GZ23" s="274"/>
      <c r="HA23" s="274"/>
      <c r="HB23" s="274"/>
      <c r="HC23" s="274"/>
      <c r="HD23" s="274"/>
      <c r="HE23" s="274"/>
      <c r="HF23" s="274"/>
      <c r="HG23" s="274"/>
      <c r="HH23" s="274"/>
      <c r="HI23" s="274"/>
      <c r="HJ23" s="274"/>
      <c r="HK23" s="274"/>
      <c r="HL23" s="274"/>
      <c r="HM23" s="274"/>
      <c r="HN23" s="274"/>
      <c r="HO23" s="274"/>
      <c r="HP23" s="274"/>
      <c r="HQ23" s="274"/>
      <c r="HR23" s="274"/>
      <c r="HS23" s="274"/>
      <c r="HT23" s="274"/>
      <c r="HU23" s="274"/>
      <c r="HV23" s="274"/>
      <c r="HW23" s="274"/>
      <c r="HX23" s="274"/>
      <c r="HY23" s="274"/>
      <c r="HZ23" s="274"/>
      <c r="IA23" s="274"/>
      <c r="IB23" s="274"/>
      <c r="IC23" s="274"/>
      <c r="ID23" s="274"/>
      <c r="IE23" s="274"/>
      <c r="IF23" s="274"/>
      <c r="IG23" s="274"/>
      <c r="IH23" s="274"/>
      <c r="II23" s="274"/>
      <c r="IJ23" s="274"/>
      <c r="IK23" s="274"/>
      <c r="IL23" s="274"/>
      <c r="IM23" s="274"/>
      <c r="IN23" s="274"/>
      <c r="IO23" s="274"/>
      <c r="IP23" s="274"/>
      <c r="IQ23" s="274"/>
      <c r="IR23" s="274"/>
      <c r="IS23" s="274"/>
      <c r="IT23" s="274"/>
      <c r="IU23" s="274"/>
      <c r="IV23" s="274"/>
      <c r="IW23" s="274"/>
      <c r="IX23" s="274"/>
      <c r="IY23" s="274"/>
      <c r="IZ23" s="274"/>
      <c r="JA23" s="274"/>
      <c r="JB23" s="274"/>
      <c r="JC23" s="274"/>
      <c r="JD23" s="274"/>
      <c r="JE23" s="274"/>
      <c r="JF23" s="274"/>
      <c r="JG23" s="274"/>
      <c r="JH23" s="274"/>
      <c r="JI23" s="241">
        <f t="shared" si="0"/>
        <v>63107.779999999992</v>
      </c>
      <c r="JJ23" s="309">
        <v>40476851856</v>
      </c>
      <c r="JK23" s="274">
        <v>63107.78</v>
      </c>
      <c r="JL23" s="279">
        <v>2949.55</v>
      </c>
      <c r="JM23" s="279"/>
      <c r="JN23" s="279"/>
      <c r="JO23" s="279"/>
      <c r="JP23" s="279"/>
    </row>
    <row r="24" spans="1:276" x14ac:dyDescent="0.25">
      <c r="A24" s="274"/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4"/>
      <c r="AJ24" s="274"/>
      <c r="AK24" s="274"/>
      <c r="AL24" s="274"/>
      <c r="AM24" s="274"/>
      <c r="AN24" s="274"/>
      <c r="AO24" s="274"/>
      <c r="AP24" s="274"/>
      <c r="AQ24" s="274"/>
      <c r="AR24" s="274"/>
      <c r="AS24" s="274"/>
      <c r="AT24" s="274"/>
      <c r="AU24" s="274"/>
      <c r="AV24" s="274"/>
      <c r="AW24" s="274"/>
      <c r="AX24" s="274"/>
      <c r="AY24" s="274"/>
      <c r="AZ24" s="274"/>
      <c r="BA24" s="274"/>
      <c r="BB24" s="274"/>
      <c r="BC24" s="274"/>
      <c r="BD24" s="274"/>
      <c r="BE24" s="274"/>
      <c r="BF24" s="274"/>
      <c r="BG24" s="274"/>
      <c r="BH24" s="274"/>
      <c r="BI24" s="274"/>
      <c r="BJ24" s="274"/>
      <c r="BK24" s="274"/>
      <c r="BL24" s="274"/>
      <c r="BM24" s="274"/>
      <c r="BN24" s="274"/>
      <c r="BO24" s="274"/>
      <c r="BP24" s="274"/>
      <c r="BQ24" s="274"/>
      <c r="BR24" s="274"/>
      <c r="BS24" s="274"/>
      <c r="BT24" s="274"/>
      <c r="BU24" s="274"/>
      <c r="BV24" s="274"/>
      <c r="BW24" s="274"/>
      <c r="BX24" s="274"/>
      <c r="BY24" s="274"/>
      <c r="BZ24" s="274"/>
      <c r="CA24" s="274"/>
      <c r="CB24" s="274"/>
      <c r="CC24" s="274"/>
      <c r="CD24" s="274"/>
      <c r="CE24" s="274"/>
      <c r="CF24" s="274"/>
      <c r="CG24" s="274"/>
      <c r="CH24" s="274"/>
      <c r="CI24" s="274"/>
      <c r="CJ24" s="274"/>
      <c r="CK24" s="274"/>
      <c r="CL24" s="274"/>
      <c r="CM24" s="274"/>
      <c r="CN24" s="274"/>
      <c r="CO24" s="274"/>
      <c r="CP24" s="274"/>
      <c r="CQ24" s="274"/>
      <c r="CR24" s="274"/>
      <c r="CS24" s="274"/>
      <c r="CT24" s="274"/>
      <c r="CU24" s="274"/>
      <c r="CV24" s="274"/>
      <c r="CW24" s="274"/>
      <c r="CX24" s="274"/>
      <c r="CY24" s="274"/>
      <c r="CZ24" s="274"/>
      <c r="DA24" s="274"/>
      <c r="DB24" s="274"/>
      <c r="DC24" s="274"/>
      <c r="DD24" s="274"/>
      <c r="DE24" s="274"/>
      <c r="DF24" s="274"/>
      <c r="DG24" s="274"/>
      <c r="DH24" s="274"/>
      <c r="DI24" s="274"/>
      <c r="DJ24" s="274"/>
      <c r="DK24" s="274"/>
      <c r="DL24" s="274"/>
      <c r="DM24" s="274"/>
      <c r="DN24" s="274"/>
      <c r="DO24" s="274"/>
      <c r="DP24" s="274"/>
      <c r="DQ24" s="274"/>
      <c r="DR24" s="274"/>
      <c r="DS24" s="274"/>
      <c r="DT24" s="274"/>
      <c r="DU24" s="274"/>
      <c r="DV24" s="274"/>
      <c r="DW24" s="274"/>
      <c r="DX24" s="274"/>
      <c r="DY24" s="274"/>
      <c r="DZ24" s="274"/>
      <c r="EA24" s="274"/>
      <c r="EB24" s="274"/>
      <c r="EC24" s="274"/>
      <c r="ED24" s="274"/>
      <c r="EE24" s="274"/>
      <c r="EF24" s="274"/>
      <c r="EG24" s="274"/>
      <c r="EH24" s="274"/>
      <c r="EI24" s="274"/>
      <c r="EJ24" s="274"/>
      <c r="EK24" s="274"/>
      <c r="EL24" s="274"/>
      <c r="EM24" s="274"/>
      <c r="EN24" s="274"/>
      <c r="EO24" s="274"/>
      <c r="EP24" s="274"/>
      <c r="EQ24" s="274"/>
      <c r="ER24" s="274"/>
      <c r="ES24" s="274"/>
      <c r="ET24" s="274"/>
      <c r="EU24" s="274"/>
      <c r="EV24" s="274"/>
      <c r="EW24" s="274"/>
      <c r="EX24" s="274"/>
      <c r="EY24" s="274"/>
      <c r="EZ24" s="274"/>
      <c r="FA24" s="274"/>
      <c r="FB24" s="274"/>
      <c r="FC24" s="274"/>
      <c r="FD24" s="274"/>
      <c r="FE24" s="274"/>
      <c r="FF24" s="274"/>
      <c r="FG24" s="274"/>
      <c r="FH24" s="274"/>
      <c r="FI24" s="274"/>
      <c r="FJ24" s="274"/>
      <c r="FK24" s="274"/>
      <c r="FL24" s="274"/>
      <c r="FM24" s="274"/>
      <c r="FN24" s="274"/>
      <c r="FO24" s="274"/>
      <c r="FP24" s="274"/>
      <c r="FQ24" s="274"/>
      <c r="FR24" s="274"/>
      <c r="FS24" s="274"/>
      <c r="FT24" s="274"/>
      <c r="FU24" s="274"/>
      <c r="FV24" s="274"/>
      <c r="FW24" s="274"/>
      <c r="FX24" s="274"/>
      <c r="FY24" s="274"/>
      <c r="FZ24" s="274"/>
      <c r="GA24" s="274"/>
      <c r="GB24" s="274"/>
      <c r="GC24" s="274"/>
      <c r="GD24" s="274"/>
      <c r="GE24" s="274"/>
      <c r="GF24" s="274"/>
      <c r="GG24" s="274"/>
      <c r="GH24" s="274"/>
      <c r="GI24" s="274"/>
      <c r="GJ24" s="274"/>
      <c r="GK24" s="274"/>
      <c r="GL24" s="274"/>
      <c r="GM24" s="274"/>
      <c r="GN24" s="274"/>
      <c r="GO24" s="274"/>
      <c r="GP24" s="274"/>
      <c r="GQ24" s="274"/>
      <c r="GR24" s="274">
        <v>134406.72</v>
      </c>
      <c r="GS24" s="274"/>
      <c r="GT24" s="274"/>
      <c r="GU24" s="274"/>
      <c r="GV24" s="274"/>
      <c r="GW24" s="274"/>
      <c r="GX24" s="274"/>
      <c r="GY24" s="274"/>
      <c r="GZ24" s="274"/>
      <c r="HA24" s="274"/>
      <c r="HB24" s="274"/>
      <c r="HC24" s="274"/>
      <c r="HD24" s="274"/>
      <c r="HE24" s="274"/>
      <c r="HF24" s="274"/>
      <c r="HG24" s="274"/>
      <c r="HH24" s="274"/>
      <c r="HI24" s="274"/>
      <c r="HJ24" s="274"/>
      <c r="HK24" s="274"/>
      <c r="HL24" s="274"/>
      <c r="HM24" s="274"/>
      <c r="HN24" s="274"/>
      <c r="HO24" s="274"/>
      <c r="HP24" s="274"/>
      <c r="HQ24" s="274"/>
      <c r="HR24" s="274"/>
      <c r="HS24" s="274"/>
      <c r="HT24" s="274"/>
      <c r="HU24" s="274"/>
      <c r="HV24" s="274"/>
      <c r="HW24" s="274"/>
      <c r="HX24" s="274"/>
      <c r="HY24" s="274"/>
      <c r="HZ24" s="274"/>
      <c r="IA24" s="274"/>
      <c r="IB24" s="274"/>
      <c r="IC24" s="274"/>
      <c r="ID24" s="274"/>
      <c r="IE24" s="274"/>
      <c r="IF24" s="274"/>
      <c r="IG24" s="274"/>
      <c r="IH24" s="274"/>
      <c r="II24" s="274"/>
      <c r="IJ24" s="274"/>
      <c r="IK24" s="274"/>
      <c r="IL24" s="274"/>
      <c r="IM24" s="274"/>
      <c r="IN24" s="274"/>
      <c r="IO24" s="274"/>
      <c r="IP24" s="274"/>
      <c r="IQ24" s="274"/>
      <c r="IR24" s="274"/>
      <c r="IS24" s="274"/>
      <c r="IT24" s="274"/>
      <c r="IU24" s="274"/>
      <c r="IV24" s="274"/>
      <c r="IW24" s="274"/>
      <c r="IX24" s="274"/>
      <c r="IY24" s="274"/>
      <c r="IZ24" s="274"/>
      <c r="JA24" s="274"/>
      <c r="JB24" s="274"/>
      <c r="JC24" s="274"/>
      <c r="JD24" s="274"/>
      <c r="JE24" s="274"/>
      <c r="JF24" s="274"/>
      <c r="JG24" s="274"/>
      <c r="JH24" s="274"/>
      <c r="JI24" s="241">
        <f t="shared" si="0"/>
        <v>134406.72</v>
      </c>
      <c r="JJ24" s="309">
        <v>40482755918</v>
      </c>
      <c r="JK24" s="274">
        <v>134406.72</v>
      </c>
      <c r="JL24" s="279">
        <v>5695.2</v>
      </c>
      <c r="JM24" s="279"/>
      <c r="JN24" s="279"/>
      <c r="JO24" s="279"/>
      <c r="JP24" s="279"/>
    </row>
    <row r="25" spans="1:276" x14ac:dyDescent="0.25">
      <c r="A25" s="274"/>
      <c r="B25" s="274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4"/>
      <c r="AG25" s="274"/>
      <c r="AH25" s="274"/>
      <c r="AI25" s="274"/>
      <c r="AJ25" s="274"/>
      <c r="AK25" s="274"/>
      <c r="AL25" s="274"/>
      <c r="AM25" s="274"/>
      <c r="AN25" s="274"/>
      <c r="AO25" s="274"/>
      <c r="AP25" s="274"/>
      <c r="AQ25" s="274"/>
      <c r="AR25" s="274"/>
      <c r="AS25" s="274"/>
      <c r="AT25" s="274"/>
      <c r="AU25" s="274"/>
      <c r="AV25" s="274"/>
      <c r="AW25" s="274"/>
      <c r="AX25" s="274"/>
      <c r="AY25" s="274"/>
      <c r="AZ25" s="274"/>
      <c r="BA25" s="274"/>
      <c r="BB25" s="274"/>
      <c r="BC25" s="274"/>
      <c r="BD25" s="274"/>
      <c r="BE25" s="274"/>
      <c r="BF25" s="274"/>
      <c r="BG25" s="274"/>
      <c r="BH25" s="274"/>
      <c r="BI25" s="274"/>
      <c r="BJ25" s="274"/>
      <c r="BK25" s="274"/>
      <c r="BL25" s="274"/>
      <c r="BM25" s="274"/>
      <c r="BN25" s="274"/>
      <c r="BO25" s="274"/>
      <c r="BP25" s="274"/>
      <c r="BQ25" s="274"/>
      <c r="BR25" s="274"/>
      <c r="BS25" s="274"/>
      <c r="BT25" s="274"/>
      <c r="BU25" s="274"/>
      <c r="BV25" s="274"/>
      <c r="BW25" s="274"/>
      <c r="BX25" s="274"/>
      <c r="BY25" s="274"/>
      <c r="BZ25" s="274"/>
      <c r="CA25" s="274"/>
      <c r="CB25" s="274"/>
      <c r="CC25" s="274"/>
      <c r="CD25" s="274"/>
      <c r="CE25" s="274"/>
      <c r="CF25" s="274"/>
      <c r="CG25" s="274"/>
      <c r="CH25" s="274"/>
      <c r="CI25" s="274"/>
      <c r="CJ25" s="274"/>
      <c r="CK25" s="274"/>
      <c r="CL25" s="274">
        <v>12095</v>
      </c>
      <c r="CM25" s="274"/>
      <c r="CN25" s="274"/>
      <c r="CO25" s="274"/>
      <c r="CP25" s="274"/>
      <c r="CQ25" s="274"/>
      <c r="CR25" s="274"/>
      <c r="CS25" s="274"/>
      <c r="CT25" s="274"/>
      <c r="CU25" s="274"/>
      <c r="CV25" s="274"/>
      <c r="CW25" s="274"/>
      <c r="CX25" s="274"/>
      <c r="CY25" s="274"/>
      <c r="CZ25" s="274"/>
      <c r="DA25" s="274"/>
      <c r="DB25" s="274"/>
      <c r="DC25" s="274"/>
      <c r="DD25" s="274"/>
      <c r="DE25" s="274"/>
      <c r="DF25" s="274"/>
      <c r="DG25" s="274"/>
      <c r="DH25" s="274"/>
      <c r="DI25" s="274"/>
      <c r="DJ25" s="274"/>
      <c r="DK25" s="274"/>
      <c r="DL25" s="274"/>
      <c r="DM25" s="274"/>
      <c r="DN25" s="274"/>
      <c r="DO25" s="274"/>
      <c r="DP25" s="274"/>
      <c r="DQ25" s="274"/>
      <c r="DR25" s="274"/>
      <c r="DS25" s="274"/>
      <c r="DT25" s="274"/>
      <c r="DU25" s="274"/>
      <c r="DV25" s="274"/>
      <c r="DW25" s="274"/>
      <c r="DX25" s="274"/>
      <c r="DY25" s="274"/>
      <c r="DZ25" s="274"/>
      <c r="EA25" s="274"/>
      <c r="EB25" s="274"/>
      <c r="EC25" s="274"/>
      <c r="ED25" s="274"/>
      <c r="EE25" s="274"/>
      <c r="EF25" s="274"/>
      <c r="EG25" s="274"/>
      <c r="EH25" s="274"/>
      <c r="EI25" s="274"/>
      <c r="EJ25" s="274"/>
      <c r="EK25" s="274"/>
      <c r="EL25" s="274"/>
      <c r="EM25" s="274"/>
      <c r="EN25" s="274"/>
      <c r="EO25" s="274"/>
      <c r="EP25" s="274"/>
      <c r="EQ25" s="274"/>
      <c r="ER25" s="274"/>
      <c r="ES25" s="274"/>
      <c r="ET25" s="274"/>
      <c r="EU25" s="274"/>
      <c r="EV25" s="274"/>
      <c r="EW25" s="274"/>
      <c r="EX25" s="274"/>
      <c r="EY25" s="274"/>
      <c r="EZ25" s="274"/>
      <c r="FA25" s="274"/>
      <c r="FB25" s="274"/>
      <c r="FC25" s="274"/>
      <c r="FD25" s="274"/>
      <c r="FE25" s="274"/>
      <c r="FF25" s="274"/>
      <c r="FG25" s="274"/>
      <c r="FH25" s="274"/>
      <c r="FI25" s="274"/>
      <c r="FJ25" s="274"/>
      <c r="FK25" s="274"/>
      <c r="FL25" s="274"/>
      <c r="FM25" s="274"/>
      <c r="FN25" s="274"/>
      <c r="FO25" s="274"/>
      <c r="FP25" s="274"/>
      <c r="FQ25" s="274"/>
      <c r="FR25" s="274"/>
      <c r="FS25" s="274"/>
      <c r="FT25" s="274"/>
      <c r="FU25" s="274"/>
      <c r="FV25" s="274"/>
      <c r="FW25" s="274"/>
      <c r="FX25" s="274"/>
      <c r="FY25" s="274"/>
      <c r="FZ25" s="274"/>
      <c r="GA25" s="274"/>
      <c r="GB25" s="274"/>
      <c r="GC25" s="274"/>
      <c r="GD25" s="274"/>
      <c r="GE25" s="274"/>
      <c r="GF25" s="274"/>
      <c r="GG25" s="274"/>
      <c r="GH25" s="274"/>
      <c r="GI25" s="274"/>
      <c r="GJ25" s="274"/>
      <c r="GK25" s="274"/>
      <c r="GL25" s="274"/>
      <c r="GM25" s="274"/>
      <c r="GN25" s="274"/>
      <c r="GO25" s="274"/>
      <c r="GP25" s="274"/>
      <c r="GQ25" s="274"/>
      <c r="GR25" s="274"/>
      <c r="GS25" s="274"/>
      <c r="GT25" s="274"/>
      <c r="GU25" s="274"/>
      <c r="GV25" s="274"/>
      <c r="GW25" s="274"/>
      <c r="GX25" s="274"/>
      <c r="GY25" s="274"/>
      <c r="GZ25" s="274"/>
      <c r="HA25" s="274"/>
      <c r="HB25" s="274"/>
      <c r="HC25" s="274"/>
      <c r="HD25" s="274"/>
      <c r="HE25" s="274"/>
      <c r="HF25" s="274"/>
      <c r="HG25" s="274"/>
      <c r="HH25" s="274"/>
      <c r="HI25" s="274"/>
      <c r="HJ25" s="274"/>
      <c r="HK25" s="274"/>
      <c r="HL25" s="274"/>
      <c r="HM25" s="274"/>
      <c r="HN25" s="274"/>
      <c r="HO25" s="274"/>
      <c r="HP25" s="274"/>
      <c r="HQ25" s="274"/>
      <c r="HR25" s="274"/>
      <c r="HS25" s="274"/>
      <c r="HT25" s="274"/>
      <c r="HU25" s="274"/>
      <c r="HV25" s="274"/>
      <c r="HW25" s="274"/>
      <c r="HX25" s="274"/>
      <c r="HY25" s="274"/>
      <c r="HZ25" s="274"/>
      <c r="IA25" s="274"/>
      <c r="IB25" s="274"/>
      <c r="IC25" s="274"/>
      <c r="ID25" s="274"/>
      <c r="IE25" s="274"/>
      <c r="IF25" s="274"/>
      <c r="IG25" s="274"/>
      <c r="IH25" s="274"/>
      <c r="II25" s="274"/>
      <c r="IJ25" s="274"/>
      <c r="IK25" s="274"/>
      <c r="IL25" s="274"/>
      <c r="IM25" s="274"/>
      <c r="IN25" s="274"/>
      <c r="IO25" s="274"/>
      <c r="IP25" s="274"/>
      <c r="IQ25" s="274"/>
      <c r="IR25" s="274"/>
      <c r="IS25" s="274"/>
      <c r="IT25" s="274"/>
      <c r="IU25" s="274"/>
      <c r="IV25" s="274"/>
      <c r="IW25" s="274"/>
      <c r="IX25" s="274"/>
      <c r="IY25" s="274"/>
      <c r="IZ25" s="274"/>
      <c r="JA25" s="274"/>
      <c r="JB25" s="274"/>
      <c r="JC25" s="274"/>
      <c r="JD25" s="274"/>
      <c r="JE25" s="274"/>
      <c r="JF25" s="274"/>
      <c r="JG25" s="274"/>
      <c r="JH25" s="274"/>
      <c r="JI25" s="241">
        <f t="shared" si="0"/>
        <v>12095</v>
      </c>
      <c r="JJ25" s="309">
        <v>40490015186</v>
      </c>
      <c r="JK25" s="274">
        <v>12095</v>
      </c>
      <c r="JL25" s="279">
        <v>812.5</v>
      </c>
      <c r="JM25" s="279"/>
      <c r="JN25" s="279"/>
      <c r="JO25" s="279"/>
      <c r="JP25" s="279"/>
    </row>
    <row r="26" spans="1:276" x14ac:dyDescent="0.25">
      <c r="A26" s="274"/>
      <c r="B26" s="274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274"/>
      <c r="AE26" s="274"/>
      <c r="AF26" s="274"/>
      <c r="AG26" s="274"/>
      <c r="AH26" s="274"/>
      <c r="AI26" s="274"/>
      <c r="AJ26" s="274"/>
      <c r="AK26" s="274"/>
      <c r="AL26" s="274"/>
      <c r="AM26" s="274"/>
      <c r="AN26" s="274"/>
      <c r="AO26" s="274"/>
      <c r="AP26" s="274"/>
      <c r="AQ26" s="274"/>
      <c r="AR26" s="274"/>
      <c r="AS26" s="274"/>
      <c r="AT26" s="274"/>
      <c r="AU26" s="274"/>
      <c r="AV26" s="274"/>
      <c r="AW26" s="274"/>
      <c r="AX26" s="274"/>
      <c r="AY26" s="274"/>
      <c r="AZ26" s="274"/>
      <c r="BA26" s="274"/>
      <c r="BB26" s="274"/>
      <c r="BC26" s="274">
        <v>11705.6</v>
      </c>
      <c r="BD26" s="274"/>
      <c r="BE26" s="274"/>
      <c r="BF26" s="274"/>
      <c r="BG26" s="274"/>
      <c r="BH26" s="274"/>
      <c r="BI26" s="274"/>
      <c r="BJ26" s="274"/>
      <c r="BK26" s="274"/>
      <c r="BL26" s="274"/>
      <c r="BM26" s="274"/>
      <c r="BN26" s="274"/>
      <c r="BO26" s="274"/>
      <c r="BP26" s="274"/>
      <c r="BQ26" s="274"/>
      <c r="BR26" s="274"/>
      <c r="BS26" s="274"/>
      <c r="BT26" s="274"/>
      <c r="BU26" s="274"/>
      <c r="BV26" s="274"/>
      <c r="BW26" s="274"/>
      <c r="BX26" s="274"/>
      <c r="BY26" s="274"/>
      <c r="BZ26" s="274"/>
      <c r="CA26" s="274"/>
      <c r="CB26" s="274"/>
      <c r="CC26" s="274"/>
      <c r="CD26" s="274"/>
      <c r="CE26" s="274"/>
      <c r="CF26" s="274"/>
      <c r="CG26" s="274"/>
      <c r="CH26" s="274"/>
      <c r="CI26" s="274"/>
      <c r="CJ26" s="274"/>
      <c r="CK26" s="274"/>
      <c r="CL26" s="274"/>
      <c r="CM26" s="274"/>
      <c r="CN26" s="274"/>
      <c r="CO26" s="274"/>
      <c r="CP26" s="274"/>
      <c r="CQ26" s="274"/>
      <c r="CR26" s="274"/>
      <c r="CS26" s="274"/>
      <c r="CT26" s="274"/>
      <c r="CU26" s="274"/>
      <c r="CV26" s="274"/>
      <c r="CW26" s="274"/>
      <c r="CX26" s="274"/>
      <c r="CY26" s="274"/>
      <c r="CZ26" s="274"/>
      <c r="DA26" s="274"/>
      <c r="DB26" s="274"/>
      <c r="DC26" s="274"/>
      <c r="DD26" s="274"/>
      <c r="DE26" s="274"/>
      <c r="DF26" s="274"/>
      <c r="DG26" s="274"/>
      <c r="DH26" s="274"/>
      <c r="DI26" s="274"/>
      <c r="DJ26" s="274"/>
      <c r="DK26" s="274"/>
      <c r="DL26" s="274"/>
      <c r="DM26" s="274"/>
      <c r="DN26" s="274"/>
      <c r="DO26" s="274"/>
      <c r="DP26" s="274"/>
      <c r="DQ26" s="274"/>
      <c r="DR26" s="274"/>
      <c r="DS26" s="274"/>
      <c r="DT26" s="274"/>
      <c r="DU26" s="274"/>
      <c r="DV26" s="274"/>
      <c r="DW26" s="274"/>
      <c r="DX26" s="274"/>
      <c r="DY26" s="274"/>
      <c r="DZ26" s="274"/>
      <c r="EA26" s="274"/>
      <c r="EB26" s="274"/>
      <c r="EC26" s="274"/>
      <c r="ED26" s="274"/>
      <c r="EE26" s="274"/>
      <c r="EF26" s="274"/>
      <c r="EG26" s="274"/>
      <c r="EH26" s="274"/>
      <c r="EI26" s="274"/>
      <c r="EJ26" s="274"/>
      <c r="EK26" s="274"/>
      <c r="EL26" s="274"/>
      <c r="EM26" s="274"/>
      <c r="EN26" s="274"/>
      <c r="EO26" s="274"/>
      <c r="EP26" s="274"/>
      <c r="EQ26" s="274"/>
      <c r="ER26" s="274"/>
      <c r="ES26" s="274"/>
      <c r="ET26" s="274"/>
      <c r="EU26" s="274"/>
      <c r="EV26" s="274"/>
      <c r="EW26" s="274"/>
      <c r="EX26" s="274"/>
      <c r="EY26" s="274"/>
      <c r="EZ26" s="274"/>
      <c r="FA26" s="274"/>
      <c r="FB26" s="274"/>
      <c r="FC26" s="274"/>
      <c r="FD26" s="274"/>
      <c r="FE26" s="274"/>
      <c r="FF26" s="274"/>
      <c r="FG26" s="274"/>
      <c r="FH26" s="274"/>
      <c r="FI26" s="274"/>
      <c r="FJ26" s="274"/>
      <c r="FK26" s="274"/>
      <c r="FL26" s="274"/>
      <c r="FM26" s="274"/>
      <c r="FN26" s="274">
        <v>117056</v>
      </c>
      <c r="FO26" s="274"/>
      <c r="FP26" s="274"/>
      <c r="FQ26" s="274"/>
      <c r="FR26" s="274"/>
      <c r="FS26" s="274"/>
      <c r="FT26" s="274"/>
      <c r="FU26" s="274"/>
      <c r="FV26" s="274"/>
      <c r="FW26" s="274"/>
      <c r="FX26" s="274"/>
      <c r="FY26" s="274"/>
      <c r="FZ26" s="274"/>
      <c r="GA26" s="274"/>
      <c r="GB26" s="274"/>
      <c r="GC26" s="274"/>
      <c r="GD26" s="274"/>
      <c r="GE26" s="274"/>
      <c r="GF26" s="274"/>
      <c r="GG26" s="274"/>
      <c r="GH26" s="274"/>
      <c r="GI26" s="274"/>
      <c r="GJ26" s="274"/>
      <c r="GK26" s="274"/>
      <c r="GL26" s="274"/>
      <c r="GM26" s="274"/>
      <c r="GN26" s="274"/>
      <c r="GO26" s="274"/>
      <c r="GP26" s="274"/>
      <c r="GQ26" s="274"/>
      <c r="GR26" s="274"/>
      <c r="GS26" s="274"/>
      <c r="GT26" s="274"/>
      <c r="GU26" s="274"/>
      <c r="GV26" s="274"/>
      <c r="GW26" s="274"/>
      <c r="GX26" s="274"/>
      <c r="GY26" s="274"/>
      <c r="GZ26" s="274"/>
      <c r="HA26" s="274"/>
      <c r="HB26" s="274"/>
      <c r="HC26" s="274"/>
      <c r="HD26" s="274"/>
      <c r="HE26" s="274"/>
      <c r="HF26" s="274"/>
      <c r="HG26" s="274"/>
      <c r="HH26" s="274"/>
      <c r="HI26" s="274"/>
      <c r="HJ26" s="274"/>
      <c r="HK26" s="274"/>
      <c r="HL26" s="274"/>
      <c r="HM26" s="274"/>
      <c r="HN26" s="274"/>
      <c r="HO26" s="274"/>
      <c r="HP26" s="274"/>
      <c r="HQ26" s="274"/>
      <c r="HR26" s="274"/>
      <c r="HS26" s="274"/>
      <c r="HT26" s="274"/>
      <c r="HU26" s="274"/>
      <c r="HV26" s="274"/>
      <c r="HW26" s="274"/>
      <c r="HX26" s="274"/>
      <c r="HY26" s="274"/>
      <c r="HZ26" s="274"/>
      <c r="IA26" s="274"/>
      <c r="IB26" s="274"/>
      <c r="IC26" s="274"/>
      <c r="ID26" s="274"/>
      <c r="IE26" s="274"/>
      <c r="IF26" s="274"/>
      <c r="IG26" s="274"/>
      <c r="IH26" s="274"/>
      <c r="II26" s="274"/>
      <c r="IJ26" s="274"/>
      <c r="IK26" s="274"/>
      <c r="IL26" s="274"/>
      <c r="IM26" s="274"/>
      <c r="IN26" s="274"/>
      <c r="IO26" s="274"/>
      <c r="IP26" s="274"/>
      <c r="IQ26" s="274"/>
      <c r="IR26" s="274"/>
      <c r="IS26" s="274"/>
      <c r="IT26" s="274"/>
      <c r="IU26" s="274"/>
      <c r="IV26" s="274"/>
      <c r="IW26" s="274"/>
      <c r="IX26" s="274"/>
      <c r="IY26" s="274"/>
      <c r="IZ26" s="274"/>
      <c r="JA26" s="274"/>
      <c r="JB26" s="274"/>
      <c r="JC26" s="274"/>
      <c r="JD26" s="274"/>
      <c r="JE26" s="274"/>
      <c r="JF26" s="274"/>
      <c r="JG26" s="274"/>
      <c r="JH26" s="274"/>
      <c r="JI26" s="241">
        <f t="shared" si="0"/>
        <v>128761.60000000001</v>
      </c>
      <c r="JJ26" s="309">
        <v>40493840033</v>
      </c>
      <c r="JK26" s="274">
        <v>128761.60000000001</v>
      </c>
      <c r="JL26" s="279"/>
      <c r="JM26" s="279"/>
      <c r="JN26" s="279"/>
      <c r="JO26" s="279"/>
      <c r="JP26" s="279"/>
    </row>
    <row r="27" spans="1:276" x14ac:dyDescent="0.25">
      <c r="A27" s="274"/>
      <c r="B27" s="274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274"/>
      <c r="AE27" s="274"/>
      <c r="AF27" s="274"/>
      <c r="AG27" s="274"/>
      <c r="AH27" s="274"/>
      <c r="AI27" s="274"/>
      <c r="AJ27" s="274"/>
      <c r="AK27" s="274"/>
      <c r="AL27" s="274"/>
      <c r="AM27" s="274"/>
      <c r="AN27" s="274"/>
      <c r="AO27" s="274"/>
      <c r="AP27" s="274"/>
      <c r="AQ27" s="274"/>
      <c r="AR27" s="274"/>
      <c r="AS27" s="274"/>
      <c r="AT27" s="274"/>
      <c r="AU27" s="274"/>
      <c r="AV27" s="274"/>
      <c r="AW27" s="274"/>
      <c r="AX27" s="274"/>
      <c r="AY27" s="274"/>
      <c r="AZ27" s="274"/>
      <c r="BA27" s="274"/>
      <c r="BB27" s="274"/>
      <c r="BC27" s="274"/>
      <c r="BD27" s="274"/>
      <c r="BE27" s="274"/>
      <c r="BF27" s="274"/>
      <c r="BG27" s="274"/>
      <c r="BH27" s="274"/>
      <c r="BI27" s="274"/>
      <c r="BJ27" s="274"/>
      <c r="BK27" s="274"/>
      <c r="BL27" s="274"/>
      <c r="BM27" s="274"/>
      <c r="BN27" s="274"/>
      <c r="BO27" s="274"/>
      <c r="BP27" s="274"/>
      <c r="BQ27" s="274"/>
      <c r="BR27" s="274"/>
      <c r="BS27" s="274"/>
      <c r="BT27" s="274"/>
      <c r="BU27" s="274"/>
      <c r="BV27" s="274"/>
      <c r="BW27" s="274"/>
      <c r="BX27" s="274"/>
      <c r="BY27" s="274"/>
      <c r="BZ27" s="274"/>
      <c r="CA27" s="274"/>
      <c r="CB27" s="274"/>
      <c r="CC27" s="274"/>
      <c r="CD27" s="274"/>
      <c r="CE27" s="274"/>
      <c r="CF27" s="274"/>
      <c r="CG27" s="274"/>
      <c r="CH27" s="274"/>
      <c r="CI27" s="274"/>
      <c r="CJ27" s="274"/>
      <c r="CK27" s="274"/>
      <c r="CL27" s="274"/>
      <c r="CM27" s="274"/>
      <c r="CN27" s="274"/>
      <c r="CO27" s="274"/>
      <c r="CP27" s="274"/>
      <c r="CQ27" s="274"/>
      <c r="CR27" s="274"/>
      <c r="CS27" s="274"/>
      <c r="CT27" s="274"/>
      <c r="CU27" s="274"/>
      <c r="CV27" s="274"/>
      <c r="CW27" s="274"/>
      <c r="CX27" s="274"/>
      <c r="CY27" s="274"/>
      <c r="CZ27" s="274"/>
      <c r="DA27" s="274"/>
      <c r="DB27" s="274"/>
      <c r="DC27" s="274"/>
      <c r="DD27" s="274"/>
      <c r="DE27" s="274"/>
      <c r="DF27" s="274"/>
      <c r="DG27" s="274"/>
      <c r="DH27" s="274"/>
      <c r="DI27" s="274"/>
      <c r="DJ27" s="274"/>
      <c r="DK27" s="274"/>
      <c r="DL27" s="274"/>
      <c r="DM27" s="274"/>
      <c r="DN27" s="274"/>
      <c r="DO27" s="274"/>
      <c r="DP27" s="274"/>
      <c r="DQ27" s="274"/>
      <c r="DR27" s="274"/>
      <c r="DS27" s="274"/>
      <c r="DT27" s="274"/>
      <c r="DU27" s="274"/>
      <c r="DV27" s="274"/>
      <c r="DW27" s="274"/>
      <c r="DX27" s="274"/>
      <c r="DY27" s="274"/>
      <c r="DZ27" s="274"/>
      <c r="EA27" s="274">
        <v>130996.92</v>
      </c>
      <c r="EB27" s="274"/>
      <c r="EC27" s="274"/>
      <c r="ED27" s="274"/>
      <c r="EE27" s="274"/>
      <c r="EF27" s="274"/>
      <c r="EG27" s="274"/>
      <c r="EH27" s="274"/>
      <c r="EI27" s="274"/>
      <c r="EJ27" s="274"/>
      <c r="EK27" s="274"/>
      <c r="EL27" s="274"/>
      <c r="EM27" s="274"/>
      <c r="EN27" s="274"/>
      <c r="EO27" s="274"/>
      <c r="EP27" s="274"/>
      <c r="EQ27" s="274"/>
      <c r="ER27" s="274"/>
      <c r="ES27" s="274"/>
      <c r="ET27" s="274"/>
      <c r="EU27" s="274"/>
      <c r="EV27" s="274"/>
      <c r="EW27" s="274"/>
      <c r="EX27" s="274"/>
      <c r="EY27" s="274"/>
      <c r="EZ27" s="274"/>
      <c r="FA27" s="274"/>
      <c r="FB27" s="274"/>
      <c r="FC27" s="274"/>
      <c r="FD27" s="274"/>
      <c r="FE27" s="274"/>
      <c r="FF27" s="274"/>
      <c r="FG27" s="274"/>
      <c r="FH27" s="274"/>
      <c r="FI27" s="274"/>
      <c r="FJ27" s="274"/>
      <c r="FK27" s="274"/>
      <c r="FL27" s="274"/>
      <c r="FM27" s="274"/>
      <c r="FN27" s="274"/>
      <c r="FO27" s="274"/>
      <c r="FP27" s="274"/>
      <c r="FQ27" s="274"/>
      <c r="FR27" s="274"/>
      <c r="FS27" s="274"/>
      <c r="FT27" s="274"/>
      <c r="FU27" s="274"/>
      <c r="FV27" s="274"/>
      <c r="FW27" s="274"/>
      <c r="FX27" s="274"/>
      <c r="FY27" s="274"/>
      <c r="FZ27" s="274"/>
      <c r="GA27" s="274"/>
      <c r="GB27" s="274"/>
      <c r="GC27" s="274"/>
      <c r="GD27" s="274"/>
      <c r="GE27" s="274"/>
      <c r="GF27" s="274"/>
      <c r="GG27" s="274"/>
      <c r="GH27" s="274"/>
      <c r="GI27" s="274"/>
      <c r="GJ27" s="274"/>
      <c r="GK27" s="274"/>
      <c r="GL27" s="274"/>
      <c r="GM27" s="274"/>
      <c r="GN27" s="274"/>
      <c r="GO27" s="274"/>
      <c r="GP27" s="274"/>
      <c r="GQ27" s="274"/>
      <c r="GR27" s="274"/>
      <c r="GS27" s="274"/>
      <c r="GT27" s="274"/>
      <c r="GU27" s="274"/>
      <c r="GV27" s="274"/>
      <c r="GW27" s="274"/>
      <c r="GX27" s="274"/>
      <c r="GY27" s="274"/>
      <c r="GZ27" s="274"/>
      <c r="HA27" s="274"/>
      <c r="HB27" s="274"/>
      <c r="HC27" s="274"/>
      <c r="HD27" s="274"/>
      <c r="HE27" s="274"/>
      <c r="HF27" s="274"/>
      <c r="HG27" s="274"/>
      <c r="HH27" s="274"/>
      <c r="HI27" s="274"/>
      <c r="HJ27" s="274"/>
      <c r="HK27" s="274"/>
      <c r="HL27" s="274"/>
      <c r="HM27" s="274"/>
      <c r="HN27" s="274"/>
      <c r="HO27" s="274"/>
      <c r="HP27" s="274"/>
      <c r="HQ27" s="274"/>
      <c r="HR27" s="274"/>
      <c r="HS27" s="274"/>
      <c r="HT27" s="274"/>
      <c r="HU27" s="274"/>
      <c r="HV27" s="274"/>
      <c r="HW27" s="274"/>
      <c r="HX27" s="274"/>
      <c r="HY27" s="274"/>
      <c r="HZ27" s="274"/>
      <c r="IA27" s="274"/>
      <c r="IB27" s="274"/>
      <c r="IC27" s="274"/>
      <c r="ID27" s="274"/>
      <c r="IE27" s="274"/>
      <c r="IF27" s="274"/>
      <c r="IG27" s="274"/>
      <c r="IH27" s="274"/>
      <c r="II27" s="274"/>
      <c r="IJ27" s="274"/>
      <c r="IK27" s="274"/>
      <c r="IL27" s="274"/>
      <c r="IM27" s="274"/>
      <c r="IN27" s="274"/>
      <c r="IO27" s="274"/>
      <c r="IP27" s="274"/>
      <c r="IQ27" s="274"/>
      <c r="IR27" s="274"/>
      <c r="IS27" s="274"/>
      <c r="IT27" s="274"/>
      <c r="IU27" s="274"/>
      <c r="IV27" s="274"/>
      <c r="IW27" s="274"/>
      <c r="IX27" s="274"/>
      <c r="IY27" s="274"/>
      <c r="IZ27" s="274"/>
      <c r="JA27" s="274"/>
      <c r="JB27" s="274"/>
      <c r="JC27" s="274"/>
      <c r="JD27" s="274"/>
      <c r="JE27" s="274"/>
      <c r="JF27" s="274"/>
      <c r="JG27" s="274"/>
      <c r="JH27" s="274"/>
      <c r="JI27" s="241">
        <f t="shared" si="0"/>
        <v>130996.92</v>
      </c>
      <c r="JJ27" s="309">
        <v>40499788809</v>
      </c>
      <c r="JK27" s="274">
        <v>130996.92</v>
      </c>
      <c r="JL27" s="279"/>
      <c r="JM27" s="279"/>
      <c r="JN27" s="279"/>
      <c r="JO27" s="279"/>
      <c r="JP27" s="279"/>
    </row>
    <row r="28" spans="1:276" x14ac:dyDescent="0.25">
      <c r="A28" s="274"/>
      <c r="B28" s="274"/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274"/>
      <c r="AJ28" s="274"/>
      <c r="AK28" s="274"/>
      <c r="AL28" s="274"/>
      <c r="AM28" s="274"/>
      <c r="AN28" s="274"/>
      <c r="AO28" s="274"/>
      <c r="AP28" s="274"/>
      <c r="AQ28" s="274"/>
      <c r="AR28" s="274"/>
      <c r="AS28" s="274"/>
      <c r="AT28" s="274"/>
      <c r="AU28" s="274"/>
      <c r="AV28" s="274"/>
      <c r="AW28" s="274"/>
      <c r="AX28" s="274"/>
      <c r="AY28" s="274"/>
      <c r="AZ28" s="274"/>
      <c r="BA28" s="274"/>
      <c r="BB28" s="274"/>
      <c r="BC28" s="274"/>
      <c r="BD28" s="274"/>
      <c r="BE28" s="274"/>
      <c r="BF28" s="274"/>
      <c r="BG28" s="274"/>
      <c r="BH28" s="274"/>
      <c r="BI28" s="274"/>
      <c r="BJ28" s="274"/>
      <c r="BK28" s="274"/>
      <c r="BL28" s="274"/>
      <c r="BM28" s="274"/>
      <c r="BN28" s="274"/>
      <c r="BO28" s="274"/>
      <c r="BP28" s="274"/>
      <c r="BQ28" s="274"/>
      <c r="BR28" s="274"/>
      <c r="BS28" s="274"/>
      <c r="BT28" s="274"/>
      <c r="BU28" s="274"/>
      <c r="BV28" s="274"/>
      <c r="BW28" s="274"/>
      <c r="BX28" s="274"/>
      <c r="BY28" s="274"/>
      <c r="BZ28" s="274"/>
      <c r="CA28" s="274"/>
      <c r="CB28" s="274"/>
      <c r="CC28" s="274"/>
      <c r="CD28" s="274"/>
      <c r="CE28" s="274"/>
      <c r="CF28" s="274"/>
      <c r="CG28" s="274"/>
      <c r="CH28" s="274"/>
      <c r="CI28" s="274"/>
      <c r="CJ28" s="274"/>
      <c r="CK28" s="274"/>
      <c r="CL28" s="274"/>
      <c r="CM28" s="274"/>
      <c r="CN28" s="274"/>
      <c r="CO28" s="274"/>
      <c r="CP28" s="274"/>
      <c r="CQ28" s="274"/>
      <c r="CR28" s="274"/>
      <c r="CS28" s="274"/>
      <c r="CT28" s="274"/>
      <c r="CU28" s="274"/>
      <c r="CV28" s="274"/>
      <c r="CW28" s="274"/>
      <c r="CX28" s="274"/>
      <c r="CY28" s="274"/>
      <c r="CZ28" s="274"/>
      <c r="DA28" s="274"/>
      <c r="DB28" s="274"/>
      <c r="DC28" s="274"/>
      <c r="DD28" s="274"/>
      <c r="DE28" s="274"/>
      <c r="DF28" s="274"/>
      <c r="DG28" s="274"/>
      <c r="DH28" s="274"/>
      <c r="DI28" s="274"/>
      <c r="DJ28" s="274"/>
      <c r="DK28" s="274">
        <v>32418.7</v>
      </c>
      <c r="DL28" s="274"/>
      <c r="DM28" s="274"/>
      <c r="DN28" s="274">
        <v>32692.5</v>
      </c>
      <c r="DO28" s="274"/>
      <c r="DP28" s="274"/>
      <c r="DQ28" s="274"/>
      <c r="DR28" s="274"/>
      <c r="DS28" s="274"/>
      <c r="DT28" s="274"/>
      <c r="DU28" s="274"/>
      <c r="DV28" s="274"/>
      <c r="DW28" s="274"/>
      <c r="DX28" s="274"/>
      <c r="DY28" s="274"/>
      <c r="DZ28" s="274"/>
      <c r="EA28" s="274"/>
      <c r="EB28" s="274"/>
      <c r="EC28" s="274"/>
      <c r="ED28" s="274"/>
      <c r="EE28" s="274"/>
      <c r="EF28" s="274"/>
      <c r="EG28" s="274"/>
      <c r="EH28" s="274"/>
      <c r="EI28" s="274"/>
      <c r="EJ28" s="274"/>
      <c r="EK28" s="274"/>
      <c r="EL28" s="274"/>
      <c r="EM28" s="274"/>
      <c r="EN28" s="274"/>
      <c r="EO28" s="274"/>
      <c r="EP28" s="274"/>
      <c r="EQ28" s="274"/>
      <c r="ER28" s="274"/>
      <c r="ES28" s="274"/>
      <c r="ET28" s="274"/>
      <c r="EU28" s="274"/>
      <c r="EV28" s="274"/>
      <c r="EW28" s="274"/>
      <c r="EX28" s="274"/>
      <c r="EY28" s="274"/>
      <c r="EZ28" s="274"/>
      <c r="FA28" s="274"/>
      <c r="FB28" s="274"/>
      <c r="FC28" s="274"/>
      <c r="FD28" s="274"/>
      <c r="FE28" s="274"/>
      <c r="FF28" s="274"/>
      <c r="FG28" s="274"/>
      <c r="FH28" s="274"/>
      <c r="FI28" s="274"/>
      <c r="FJ28" s="274"/>
      <c r="FK28" s="274"/>
      <c r="FL28" s="274"/>
      <c r="FM28" s="274"/>
      <c r="FN28" s="274"/>
      <c r="FO28" s="274"/>
      <c r="FP28" s="274"/>
      <c r="FQ28" s="274"/>
      <c r="FR28" s="274"/>
      <c r="FS28" s="274"/>
      <c r="FT28" s="274"/>
      <c r="FU28" s="274"/>
      <c r="FV28" s="274"/>
      <c r="FW28" s="274"/>
      <c r="FX28" s="274"/>
      <c r="FY28" s="274"/>
      <c r="FZ28" s="274"/>
      <c r="GA28" s="274"/>
      <c r="GB28" s="274"/>
      <c r="GC28" s="274"/>
      <c r="GD28" s="274"/>
      <c r="GE28" s="274"/>
      <c r="GF28" s="274"/>
      <c r="GG28" s="274"/>
      <c r="GH28" s="274"/>
      <c r="GI28" s="274"/>
      <c r="GJ28" s="274"/>
      <c r="GK28" s="274"/>
      <c r="GL28" s="274"/>
      <c r="GM28" s="274"/>
      <c r="GN28" s="274"/>
      <c r="GO28" s="274"/>
      <c r="GP28" s="274"/>
      <c r="GQ28" s="274"/>
      <c r="GR28" s="274"/>
      <c r="GS28" s="274"/>
      <c r="GT28" s="274"/>
      <c r="GU28" s="274"/>
      <c r="GV28" s="274"/>
      <c r="GW28" s="274"/>
      <c r="GX28" s="274"/>
      <c r="GY28" s="274"/>
      <c r="GZ28" s="274"/>
      <c r="HA28" s="274"/>
      <c r="HB28" s="274"/>
      <c r="HC28" s="274"/>
      <c r="HD28" s="274"/>
      <c r="HE28" s="274"/>
      <c r="HF28" s="274"/>
      <c r="HG28" s="274"/>
      <c r="HH28" s="274"/>
      <c r="HI28" s="274"/>
      <c r="HJ28" s="274"/>
      <c r="HK28" s="274"/>
      <c r="HL28" s="274"/>
      <c r="HM28" s="274"/>
      <c r="HN28" s="274"/>
      <c r="HO28" s="274"/>
      <c r="HP28" s="274"/>
      <c r="HQ28" s="274"/>
      <c r="HR28" s="274"/>
      <c r="HS28" s="274"/>
      <c r="HT28" s="274"/>
      <c r="HU28" s="274"/>
      <c r="HV28" s="274"/>
      <c r="HW28" s="274"/>
      <c r="HX28" s="274"/>
      <c r="HY28" s="274"/>
      <c r="HZ28" s="274"/>
      <c r="IA28" s="274"/>
      <c r="IB28" s="274"/>
      <c r="IC28" s="274"/>
      <c r="ID28" s="274"/>
      <c r="IE28" s="274"/>
      <c r="IF28" s="274"/>
      <c r="IG28" s="274"/>
      <c r="IH28" s="274"/>
      <c r="II28" s="274"/>
      <c r="IJ28" s="274"/>
      <c r="IK28" s="274"/>
      <c r="IL28" s="274"/>
      <c r="IM28" s="274"/>
      <c r="IN28" s="274"/>
      <c r="IO28" s="274"/>
      <c r="IP28" s="274"/>
      <c r="IQ28" s="274"/>
      <c r="IR28" s="274"/>
      <c r="IS28" s="274"/>
      <c r="IT28" s="274"/>
      <c r="IU28" s="274"/>
      <c r="IV28" s="274"/>
      <c r="IW28" s="274"/>
      <c r="IX28" s="274"/>
      <c r="IY28" s="274"/>
      <c r="IZ28" s="274"/>
      <c r="JA28" s="274"/>
      <c r="JB28" s="274"/>
      <c r="JC28" s="274"/>
      <c r="JD28" s="274"/>
      <c r="JE28" s="274"/>
      <c r="JF28" s="274"/>
      <c r="JG28" s="274"/>
      <c r="JH28" s="274"/>
      <c r="JI28" s="241">
        <f t="shared" si="0"/>
        <v>65111.199999999997</v>
      </c>
      <c r="JJ28" s="309">
        <v>40499830260</v>
      </c>
      <c r="JK28" s="274">
        <v>65111.199999999997</v>
      </c>
      <c r="JL28" s="279">
        <v>3255.56</v>
      </c>
      <c r="JM28" s="279"/>
      <c r="JN28" s="279"/>
      <c r="JO28" s="279"/>
      <c r="JP28" s="279"/>
    </row>
    <row r="29" spans="1:276" x14ac:dyDescent="0.25">
      <c r="A29" s="274"/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74"/>
      <c r="AP29" s="274"/>
      <c r="AQ29" s="274"/>
      <c r="AR29" s="274"/>
      <c r="AS29" s="274"/>
      <c r="AT29" s="274"/>
      <c r="AU29" s="274"/>
      <c r="AV29" s="274"/>
      <c r="AW29" s="274"/>
      <c r="AX29" s="274"/>
      <c r="AY29" s="274"/>
      <c r="AZ29" s="274"/>
      <c r="BA29" s="274"/>
      <c r="BB29" s="274"/>
      <c r="BC29" s="274"/>
      <c r="BD29" s="274"/>
      <c r="BE29" s="274"/>
      <c r="BF29" s="274"/>
      <c r="BG29" s="274"/>
      <c r="BH29" s="274"/>
      <c r="BI29" s="274"/>
      <c r="BJ29" s="274"/>
      <c r="BK29" s="274"/>
      <c r="BL29" s="274"/>
      <c r="BM29" s="274"/>
      <c r="BN29" s="274"/>
      <c r="BO29" s="274"/>
      <c r="BP29" s="274"/>
      <c r="BQ29" s="274"/>
      <c r="BR29" s="274"/>
      <c r="BS29" s="274"/>
      <c r="BT29" s="274"/>
      <c r="BU29" s="274"/>
      <c r="BV29" s="274"/>
      <c r="BW29" s="274"/>
      <c r="BX29" s="274"/>
      <c r="BY29" s="274"/>
      <c r="BZ29" s="274"/>
      <c r="CA29" s="274"/>
      <c r="CB29" s="274"/>
      <c r="CC29" s="274"/>
      <c r="CD29" s="274"/>
      <c r="CE29" s="274"/>
      <c r="CF29" s="274"/>
      <c r="CG29" s="274"/>
      <c r="CH29" s="274"/>
      <c r="CI29" s="274"/>
      <c r="CJ29" s="274"/>
      <c r="CK29" s="274"/>
      <c r="CL29" s="274"/>
      <c r="CM29" s="274"/>
      <c r="CN29" s="274"/>
      <c r="CO29" s="274"/>
      <c r="CP29" s="274"/>
      <c r="CQ29" s="274"/>
      <c r="CR29" s="274"/>
      <c r="CS29" s="274"/>
      <c r="CT29" s="274"/>
      <c r="CU29" s="274"/>
      <c r="CV29" s="274"/>
      <c r="CW29" s="274"/>
      <c r="CX29" s="274"/>
      <c r="CY29" s="274"/>
      <c r="CZ29" s="274"/>
      <c r="DA29" s="274"/>
      <c r="DB29" s="274"/>
      <c r="DC29" s="274"/>
      <c r="DD29" s="274"/>
      <c r="DE29" s="274"/>
      <c r="DF29" s="274"/>
      <c r="DG29" s="274"/>
      <c r="DH29" s="274"/>
      <c r="DI29" s="274"/>
      <c r="DJ29" s="274"/>
      <c r="DK29" s="274"/>
      <c r="DL29" s="274"/>
      <c r="DM29" s="274"/>
      <c r="DN29" s="274"/>
      <c r="DO29" s="274"/>
      <c r="DP29" s="274"/>
      <c r="DQ29" s="274"/>
      <c r="DR29" s="274"/>
      <c r="DS29" s="274"/>
      <c r="DT29" s="274"/>
      <c r="DU29" s="274"/>
      <c r="DV29" s="274"/>
      <c r="DW29" s="274"/>
      <c r="DX29" s="274"/>
      <c r="DY29" s="274"/>
      <c r="DZ29" s="274"/>
      <c r="EA29" s="274"/>
      <c r="EB29" s="274"/>
      <c r="EC29" s="274"/>
      <c r="ED29" s="274"/>
      <c r="EE29" s="274"/>
      <c r="EF29" s="274"/>
      <c r="EG29" s="274"/>
      <c r="EH29" s="274"/>
      <c r="EI29" s="274"/>
      <c r="EJ29" s="274"/>
      <c r="EK29" s="274"/>
      <c r="EL29" s="274"/>
      <c r="EM29" s="274"/>
      <c r="EN29" s="274"/>
      <c r="EO29" s="274"/>
      <c r="EP29" s="274"/>
      <c r="EQ29" s="274"/>
      <c r="ER29" s="274"/>
      <c r="ES29" s="274"/>
      <c r="ET29" s="274"/>
      <c r="EU29" s="274"/>
      <c r="EV29" s="274"/>
      <c r="EW29" s="274"/>
      <c r="EX29" s="274"/>
      <c r="EY29" s="274"/>
      <c r="EZ29" s="274"/>
      <c r="FA29" s="274"/>
      <c r="FB29" s="274"/>
      <c r="FC29" s="274"/>
      <c r="FD29" s="274"/>
      <c r="FE29" s="274"/>
      <c r="FF29" s="274"/>
      <c r="FG29" s="274"/>
      <c r="FH29" s="274"/>
      <c r="FI29" s="274"/>
      <c r="FJ29" s="274"/>
      <c r="FK29" s="274"/>
      <c r="FL29" s="274"/>
      <c r="FM29" s="274"/>
      <c r="FN29" s="274"/>
      <c r="FO29" s="274"/>
      <c r="FP29" s="274"/>
      <c r="FQ29" s="274"/>
      <c r="FR29" s="274"/>
      <c r="FS29" s="274"/>
      <c r="FT29" s="274"/>
      <c r="FU29" s="274"/>
      <c r="FV29" s="274">
        <v>4958.3900000000003</v>
      </c>
      <c r="FW29" s="274"/>
      <c r="FX29" s="274"/>
      <c r="FY29" s="274"/>
      <c r="FZ29" s="274"/>
      <c r="GA29" s="274"/>
      <c r="GB29" s="274"/>
      <c r="GC29" s="274"/>
      <c r="GD29" s="274"/>
      <c r="GE29" s="274"/>
      <c r="GF29" s="274"/>
      <c r="GG29" s="274"/>
      <c r="GH29" s="274"/>
      <c r="GI29" s="274"/>
      <c r="GJ29" s="274"/>
      <c r="GK29" s="274">
        <v>16140.01</v>
      </c>
      <c r="GL29" s="274"/>
      <c r="GM29" s="274"/>
      <c r="GN29" s="274"/>
      <c r="GO29" s="274"/>
      <c r="GP29" s="274"/>
      <c r="GQ29" s="274"/>
      <c r="GR29" s="274"/>
      <c r="GS29" s="274"/>
      <c r="GT29" s="274"/>
      <c r="GU29" s="274"/>
      <c r="GV29" s="274"/>
      <c r="GW29" s="274"/>
      <c r="GX29" s="274"/>
      <c r="GY29" s="274"/>
      <c r="GZ29" s="274"/>
      <c r="HA29" s="274"/>
      <c r="HB29" s="274"/>
      <c r="HC29" s="274"/>
      <c r="HD29" s="274"/>
      <c r="HE29" s="274"/>
      <c r="HF29" s="274"/>
      <c r="HG29" s="274"/>
      <c r="HH29" s="274"/>
      <c r="HI29" s="274"/>
      <c r="HJ29" s="274"/>
      <c r="HK29" s="274"/>
      <c r="HL29" s="274"/>
      <c r="HM29" s="274"/>
      <c r="HN29" s="274"/>
      <c r="HO29" s="274"/>
      <c r="HP29" s="274"/>
      <c r="HQ29" s="274"/>
      <c r="HR29" s="274"/>
      <c r="HS29" s="274"/>
      <c r="HT29" s="274"/>
      <c r="HU29" s="274"/>
      <c r="HV29" s="274"/>
      <c r="HW29" s="274"/>
      <c r="HX29" s="274"/>
      <c r="HY29" s="274"/>
      <c r="HZ29" s="274"/>
      <c r="IA29" s="274"/>
      <c r="IB29" s="274"/>
      <c r="IC29" s="274"/>
      <c r="ID29" s="274"/>
      <c r="IE29" s="274"/>
      <c r="IF29" s="274"/>
      <c r="IG29" s="274"/>
      <c r="IH29" s="274"/>
      <c r="II29" s="274"/>
      <c r="IJ29" s="274"/>
      <c r="IK29" s="274"/>
      <c r="IL29" s="274"/>
      <c r="IM29" s="274"/>
      <c r="IN29" s="274"/>
      <c r="IO29" s="274"/>
      <c r="IP29" s="274"/>
      <c r="IQ29" s="274"/>
      <c r="IR29" s="274"/>
      <c r="IS29" s="274"/>
      <c r="IT29" s="274"/>
      <c r="IU29" s="274"/>
      <c r="IV29" s="274"/>
      <c r="IW29" s="274"/>
      <c r="IX29" s="274"/>
      <c r="IY29" s="274"/>
      <c r="IZ29" s="274"/>
      <c r="JA29" s="274"/>
      <c r="JB29" s="274"/>
      <c r="JC29" s="274"/>
      <c r="JD29" s="274"/>
      <c r="JE29" s="274"/>
      <c r="JF29" s="274"/>
      <c r="JG29" s="274"/>
      <c r="JH29" s="274"/>
      <c r="JI29" s="241">
        <f t="shared" si="0"/>
        <v>21098.400000000001</v>
      </c>
      <c r="JJ29" s="309">
        <v>40500678658</v>
      </c>
      <c r="JK29" s="274">
        <v>21098.400000000001</v>
      </c>
      <c r="JL29" s="279"/>
      <c r="JM29" s="279"/>
      <c r="JN29" s="279"/>
      <c r="JO29" s="279"/>
      <c r="JP29" s="279"/>
    </row>
    <row r="30" spans="1:276" x14ac:dyDescent="0.25">
      <c r="A30" s="274"/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4"/>
      <c r="BE30" s="274"/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  <c r="BP30" s="274"/>
      <c r="BQ30" s="274"/>
      <c r="BR30" s="274"/>
      <c r="BS30" s="274"/>
      <c r="BT30" s="274"/>
      <c r="BU30" s="274"/>
      <c r="BV30" s="274"/>
      <c r="BW30" s="274"/>
      <c r="BX30" s="274"/>
      <c r="BY30" s="274"/>
      <c r="BZ30" s="274"/>
      <c r="CA30" s="274"/>
      <c r="CB30" s="274"/>
      <c r="CC30" s="274"/>
      <c r="CD30" s="274"/>
      <c r="CE30" s="274"/>
      <c r="CF30" s="274"/>
      <c r="CG30" s="274"/>
      <c r="CH30" s="274"/>
      <c r="CI30" s="274"/>
      <c r="CJ30" s="274"/>
      <c r="CK30" s="274"/>
      <c r="CL30" s="274"/>
      <c r="CM30" s="274">
        <v>30000</v>
      </c>
      <c r="CN30" s="274"/>
      <c r="CO30" s="274"/>
      <c r="CP30" s="274"/>
      <c r="CQ30" s="274"/>
      <c r="CR30" s="274"/>
      <c r="CS30" s="274"/>
      <c r="CT30" s="274"/>
      <c r="CU30" s="274"/>
      <c r="CV30" s="274"/>
      <c r="CW30" s="274"/>
      <c r="CX30" s="274"/>
      <c r="CY30" s="274"/>
      <c r="CZ30" s="274"/>
      <c r="DA30" s="274"/>
      <c r="DB30" s="274"/>
      <c r="DC30" s="274"/>
      <c r="DD30" s="274"/>
      <c r="DE30" s="274"/>
      <c r="DF30" s="274"/>
      <c r="DG30" s="274"/>
      <c r="DH30" s="274"/>
      <c r="DI30" s="274"/>
      <c r="DJ30" s="274"/>
      <c r="DK30" s="274"/>
      <c r="DL30" s="274"/>
      <c r="DM30" s="274"/>
      <c r="DN30" s="274"/>
      <c r="DO30" s="274"/>
      <c r="DP30" s="274"/>
      <c r="DQ30" s="274"/>
      <c r="DR30" s="274"/>
      <c r="DS30" s="274"/>
      <c r="DT30" s="274"/>
      <c r="DU30" s="274"/>
      <c r="DV30" s="274"/>
      <c r="DW30" s="274"/>
      <c r="DX30" s="274"/>
      <c r="DY30" s="274"/>
      <c r="DZ30" s="274"/>
      <c r="EA30" s="274"/>
      <c r="EB30" s="274"/>
      <c r="EC30" s="274"/>
      <c r="ED30" s="274"/>
      <c r="EE30" s="274"/>
      <c r="EF30" s="274"/>
      <c r="EG30" s="274"/>
      <c r="EH30" s="274"/>
      <c r="EI30" s="274"/>
      <c r="EJ30" s="274"/>
      <c r="EK30" s="274"/>
      <c r="EL30" s="274"/>
      <c r="EM30" s="274"/>
      <c r="EN30" s="274"/>
      <c r="EO30" s="274"/>
      <c r="EP30" s="274"/>
      <c r="EQ30" s="274"/>
      <c r="ER30" s="274"/>
      <c r="ES30" s="274"/>
      <c r="ET30" s="274"/>
      <c r="EU30" s="274"/>
      <c r="EV30" s="274"/>
      <c r="EW30" s="274"/>
      <c r="EX30" s="274"/>
      <c r="EY30" s="274"/>
      <c r="EZ30" s="274"/>
      <c r="FA30" s="274"/>
      <c r="FB30" s="274"/>
      <c r="FC30" s="274"/>
      <c r="FD30" s="274"/>
      <c r="FE30" s="274"/>
      <c r="FF30" s="274"/>
      <c r="FG30" s="274"/>
      <c r="FH30" s="274"/>
      <c r="FI30" s="274"/>
      <c r="FJ30" s="274"/>
      <c r="FK30" s="274"/>
      <c r="FL30" s="274"/>
      <c r="FM30" s="274"/>
      <c r="FN30" s="274"/>
      <c r="FO30" s="274"/>
      <c r="FP30" s="274"/>
      <c r="FQ30" s="274"/>
      <c r="FR30" s="274"/>
      <c r="FS30" s="274"/>
      <c r="FT30" s="274"/>
      <c r="FU30" s="274"/>
      <c r="FV30" s="274"/>
      <c r="FW30" s="274"/>
      <c r="FX30" s="274"/>
      <c r="FY30" s="274"/>
      <c r="FZ30" s="274"/>
      <c r="GA30" s="274"/>
      <c r="GB30" s="274"/>
      <c r="GC30" s="274"/>
      <c r="GD30" s="274"/>
      <c r="GE30" s="274"/>
      <c r="GF30" s="274"/>
      <c r="GG30" s="274"/>
      <c r="GH30" s="274"/>
      <c r="GI30" s="274"/>
      <c r="GJ30" s="274"/>
      <c r="GK30" s="274"/>
      <c r="GL30" s="274"/>
      <c r="GM30" s="274"/>
      <c r="GN30" s="274"/>
      <c r="GO30" s="274"/>
      <c r="GP30" s="274"/>
      <c r="GQ30" s="274"/>
      <c r="GR30" s="274"/>
      <c r="GS30" s="274"/>
      <c r="GT30" s="274"/>
      <c r="GU30" s="274"/>
      <c r="GV30" s="274"/>
      <c r="GW30" s="274"/>
      <c r="GX30" s="274"/>
      <c r="GY30" s="274"/>
      <c r="GZ30" s="274"/>
      <c r="HA30" s="274"/>
      <c r="HB30" s="274"/>
      <c r="HC30" s="274"/>
      <c r="HD30" s="274"/>
      <c r="HE30" s="274"/>
      <c r="HF30" s="274"/>
      <c r="HG30" s="274"/>
      <c r="HH30" s="274"/>
      <c r="HI30" s="274"/>
      <c r="HJ30" s="274"/>
      <c r="HK30" s="274"/>
      <c r="HL30" s="274"/>
      <c r="HM30" s="274"/>
      <c r="HN30" s="274"/>
      <c r="HO30" s="274"/>
      <c r="HP30" s="274"/>
      <c r="HQ30" s="274"/>
      <c r="HR30" s="274"/>
      <c r="HS30" s="274"/>
      <c r="HT30" s="274"/>
      <c r="HU30" s="274"/>
      <c r="HV30" s="274"/>
      <c r="HW30" s="274"/>
      <c r="HX30" s="274"/>
      <c r="HY30" s="274"/>
      <c r="HZ30" s="274"/>
      <c r="IA30" s="274"/>
      <c r="IB30" s="274"/>
      <c r="IC30" s="274"/>
      <c r="ID30" s="274"/>
      <c r="IE30" s="274"/>
      <c r="IF30" s="274"/>
      <c r="IG30" s="274"/>
      <c r="IH30" s="274"/>
      <c r="II30" s="274"/>
      <c r="IJ30" s="274"/>
      <c r="IK30" s="274"/>
      <c r="IL30" s="274"/>
      <c r="IM30" s="274"/>
      <c r="IN30" s="274"/>
      <c r="IO30" s="274"/>
      <c r="IP30" s="274"/>
      <c r="IQ30" s="274"/>
      <c r="IR30" s="274"/>
      <c r="IS30" s="274"/>
      <c r="IT30" s="274"/>
      <c r="IU30" s="274"/>
      <c r="IV30" s="274"/>
      <c r="IW30" s="274"/>
      <c r="IX30" s="274"/>
      <c r="IY30" s="274"/>
      <c r="IZ30" s="274"/>
      <c r="JA30" s="274"/>
      <c r="JB30" s="274"/>
      <c r="JC30" s="274"/>
      <c r="JD30" s="274"/>
      <c r="JE30" s="274"/>
      <c r="JF30" s="274"/>
      <c r="JG30" s="274"/>
      <c r="JH30" s="274"/>
      <c r="JI30" s="241">
        <f t="shared" si="0"/>
        <v>30000</v>
      </c>
      <c r="JJ30" s="309">
        <v>40503285354</v>
      </c>
      <c r="JK30" s="274">
        <v>30000</v>
      </c>
      <c r="JL30" s="279">
        <v>1271.18</v>
      </c>
      <c r="JM30" s="279"/>
      <c r="JN30" s="279"/>
      <c r="JO30" s="279"/>
      <c r="JP30" s="279"/>
    </row>
    <row r="31" spans="1:276" x14ac:dyDescent="0.25">
      <c r="A31" s="274"/>
      <c r="B31" s="274"/>
      <c r="C31" s="274"/>
      <c r="D31" s="274"/>
      <c r="E31" s="274"/>
      <c r="F31" s="274"/>
      <c r="G31" s="274"/>
      <c r="H31" s="274"/>
      <c r="I31" s="274"/>
      <c r="J31" s="274"/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274"/>
      <c r="AI31" s="274"/>
      <c r="AJ31" s="274"/>
      <c r="AK31" s="274"/>
      <c r="AL31" s="274"/>
      <c r="AM31" s="274"/>
      <c r="AN31" s="274"/>
      <c r="AO31" s="274"/>
      <c r="AP31" s="274"/>
      <c r="AQ31" s="274"/>
      <c r="AR31" s="274"/>
      <c r="AS31" s="274"/>
      <c r="AT31" s="274"/>
      <c r="AU31" s="274"/>
      <c r="AV31" s="274"/>
      <c r="AW31" s="274"/>
      <c r="AX31" s="274"/>
      <c r="AY31" s="274"/>
      <c r="AZ31" s="274"/>
      <c r="BA31" s="274"/>
      <c r="BB31" s="274"/>
      <c r="BC31" s="274"/>
      <c r="BD31" s="274"/>
      <c r="BE31" s="274"/>
      <c r="BF31" s="274"/>
      <c r="BG31" s="274"/>
      <c r="BH31" s="274"/>
      <c r="BI31" s="274"/>
      <c r="BJ31" s="274"/>
      <c r="BK31" s="274"/>
      <c r="BL31" s="274"/>
      <c r="BM31" s="274"/>
      <c r="BN31" s="274"/>
      <c r="BO31" s="274"/>
      <c r="BP31" s="274"/>
      <c r="BQ31" s="274"/>
      <c r="BR31" s="274"/>
      <c r="BS31" s="274"/>
      <c r="BT31" s="274"/>
      <c r="BU31" s="274"/>
      <c r="BV31" s="274"/>
      <c r="BW31" s="274"/>
      <c r="BX31" s="274"/>
      <c r="BY31" s="274"/>
      <c r="BZ31" s="274"/>
      <c r="CA31" s="274"/>
      <c r="CB31" s="274"/>
      <c r="CC31" s="274"/>
      <c r="CD31" s="274"/>
      <c r="CE31" s="274"/>
      <c r="CF31" s="274"/>
      <c r="CG31" s="274"/>
      <c r="CH31" s="274"/>
      <c r="CI31" s="274"/>
      <c r="CJ31" s="274"/>
      <c r="CK31" s="274"/>
      <c r="CL31" s="274"/>
      <c r="CM31" s="274"/>
      <c r="CN31" s="274"/>
      <c r="CO31" s="274"/>
      <c r="CP31" s="274">
        <v>3703.56</v>
      </c>
      <c r="CQ31" s="274"/>
      <c r="CR31" s="274"/>
      <c r="CS31" s="274"/>
      <c r="CT31" s="274"/>
      <c r="CU31" s="274"/>
      <c r="CV31" s="274"/>
      <c r="CW31" s="274"/>
      <c r="CX31" s="274"/>
      <c r="CY31" s="274"/>
      <c r="CZ31" s="274"/>
      <c r="DA31" s="274"/>
      <c r="DB31" s="274"/>
      <c r="DC31" s="274"/>
      <c r="DD31" s="274"/>
      <c r="DE31" s="274"/>
      <c r="DF31" s="274"/>
      <c r="DG31" s="274"/>
      <c r="DH31" s="274"/>
      <c r="DI31" s="274"/>
      <c r="DJ31" s="274"/>
      <c r="DK31" s="274"/>
      <c r="DL31" s="274"/>
      <c r="DM31" s="274"/>
      <c r="DN31" s="274"/>
      <c r="DO31" s="274"/>
      <c r="DP31" s="274"/>
      <c r="DQ31" s="274"/>
      <c r="DR31" s="274"/>
      <c r="DS31" s="274"/>
      <c r="DT31" s="274"/>
      <c r="DU31" s="274"/>
      <c r="DV31" s="274"/>
      <c r="DW31" s="274"/>
      <c r="DX31" s="274"/>
      <c r="DY31" s="274"/>
      <c r="DZ31" s="274"/>
      <c r="EA31" s="274"/>
      <c r="EB31" s="274"/>
      <c r="EC31" s="274"/>
      <c r="ED31" s="274"/>
      <c r="EE31" s="274"/>
      <c r="EF31" s="274"/>
      <c r="EG31" s="274"/>
      <c r="EH31" s="274"/>
      <c r="EI31" s="274"/>
      <c r="EJ31" s="274"/>
      <c r="EK31" s="274"/>
      <c r="EL31" s="274"/>
      <c r="EM31" s="274"/>
      <c r="EN31" s="274"/>
      <c r="EO31" s="274"/>
      <c r="EP31" s="274"/>
      <c r="EQ31" s="274"/>
      <c r="ER31" s="274"/>
      <c r="ES31" s="274"/>
      <c r="ET31" s="274"/>
      <c r="EU31" s="274"/>
      <c r="EV31" s="274"/>
      <c r="EW31" s="274"/>
      <c r="EX31" s="274"/>
      <c r="EY31" s="274"/>
      <c r="EZ31" s="274"/>
      <c r="FA31" s="274"/>
      <c r="FB31" s="274"/>
      <c r="FC31" s="274"/>
      <c r="FD31" s="274"/>
      <c r="FE31" s="274"/>
      <c r="FF31" s="274"/>
      <c r="FG31" s="274"/>
      <c r="FH31" s="274"/>
      <c r="FI31" s="274"/>
      <c r="FJ31" s="274"/>
      <c r="FK31" s="274"/>
      <c r="FL31" s="274"/>
      <c r="FM31" s="274"/>
      <c r="FN31" s="274"/>
      <c r="FO31" s="274"/>
      <c r="FP31" s="274"/>
      <c r="FQ31" s="274"/>
      <c r="FR31" s="274"/>
      <c r="FS31" s="274"/>
      <c r="FT31" s="274"/>
      <c r="FU31" s="274"/>
      <c r="FV31" s="274"/>
      <c r="FW31" s="274"/>
      <c r="FX31" s="274"/>
      <c r="FY31" s="274"/>
      <c r="FZ31" s="274"/>
      <c r="GA31" s="274"/>
      <c r="GB31" s="274"/>
      <c r="GC31" s="274"/>
      <c r="GD31" s="274"/>
      <c r="GE31" s="274"/>
      <c r="GF31" s="274"/>
      <c r="GG31" s="274"/>
      <c r="GH31" s="274"/>
      <c r="GI31" s="274"/>
      <c r="GJ31" s="274"/>
      <c r="GK31" s="274"/>
      <c r="GL31" s="274"/>
      <c r="GM31" s="274"/>
      <c r="GN31" s="274"/>
      <c r="GO31" s="274"/>
      <c r="GP31" s="274"/>
      <c r="GQ31" s="274"/>
      <c r="GR31" s="274"/>
      <c r="GS31" s="274"/>
      <c r="GT31" s="274"/>
      <c r="GU31" s="274"/>
      <c r="GV31" s="274"/>
      <c r="GW31" s="274"/>
      <c r="GX31" s="274"/>
      <c r="GY31" s="274"/>
      <c r="GZ31" s="274"/>
      <c r="HA31" s="274"/>
      <c r="HB31" s="274"/>
      <c r="HC31" s="274"/>
      <c r="HD31" s="274"/>
      <c r="HE31" s="274"/>
      <c r="HF31" s="274"/>
      <c r="HG31" s="274"/>
      <c r="HH31" s="274"/>
      <c r="HI31" s="274"/>
      <c r="HJ31" s="274"/>
      <c r="HK31" s="274"/>
      <c r="HL31" s="274"/>
      <c r="HM31" s="274"/>
      <c r="HN31" s="274"/>
      <c r="HO31" s="274"/>
      <c r="HP31" s="274"/>
      <c r="HQ31" s="274"/>
      <c r="HR31" s="274"/>
      <c r="HS31" s="274"/>
      <c r="HT31" s="274"/>
      <c r="HU31" s="274"/>
      <c r="HV31" s="274"/>
      <c r="HW31" s="274"/>
      <c r="HX31" s="274"/>
      <c r="HY31" s="274"/>
      <c r="HZ31" s="274"/>
      <c r="IA31" s="274"/>
      <c r="IB31" s="274"/>
      <c r="IC31" s="274"/>
      <c r="ID31" s="274"/>
      <c r="IE31" s="274"/>
      <c r="IF31" s="274"/>
      <c r="IG31" s="274"/>
      <c r="IH31" s="274"/>
      <c r="II31" s="274"/>
      <c r="IJ31" s="274"/>
      <c r="IK31" s="274"/>
      <c r="IL31" s="274"/>
      <c r="IM31" s="274"/>
      <c r="IN31" s="274"/>
      <c r="IO31" s="274"/>
      <c r="IP31" s="274"/>
      <c r="IQ31" s="274"/>
      <c r="IR31" s="274"/>
      <c r="IS31" s="274"/>
      <c r="IT31" s="274"/>
      <c r="IU31" s="274"/>
      <c r="IV31" s="274"/>
      <c r="IW31" s="274"/>
      <c r="IX31" s="274"/>
      <c r="IY31" s="274"/>
      <c r="IZ31" s="274"/>
      <c r="JA31" s="274"/>
      <c r="JB31" s="274"/>
      <c r="JC31" s="274"/>
      <c r="JD31" s="274"/>
      <c r="JE31" s="274"/>
      <c r="JF31" s="274"/>
      <c r="JG31" s="274"/>
      <c r="JH31" s="274"/>
      <c r="JI31" s="241">
        <f t="shared" si="0"/>
        <v>3703.56</v>
      </c>
      <c r="JJ31" s="2"/>
      <c r="JK31" s="274">
        <v>3703.56</v>
      </c>
      <c r="JL31" s="279"/>
      <c r="JM31" s="279"/>
      <c r="JN31" s="279"/>
      <c r="JO31" s="279"/>
      <c r="JP31" s="279"/>
    </row>
    <row r="32" spans="1:276" x14ac:dyDescent="0.25">
      <c r="A32" s="274"/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4"/>
      <c r="AL32" s="274"/>
      <c r="AM32" s="274"/>
      <c r="AN32" s="274"/>
      <c r="AO32" s="274"/>
      <c r="AP32" s="274"/>
      <c r="AQ32" s="274"/>
      <c r="AR32" s="274"/>
      <c r="AS32" s="274"/>
      <c r="AT32" s="274"/>
      <c r="AU32" s="274"/>
      <c r="AV32" s="274"/>
      <c r="AW32" s="274"/>
      <c r="AX32" s="274"/>
      <c r="AY32" s="274"/>
      <c r="AZ32" s="274"/>
      <c r="BA32" s="274"/>
      <c r="BB32" s="274"/>
      <c r="BC32" s="274"/>
      <c r="BD32" s="274"/>
      <c r="BE32" s="274"/>
      <c r="BF32" s="274"/>
      <c r="BG32" s="274"/>
      <c r="BH32" s="274"/>
      <c r="BI32" s="274"/>
      <c r="BJ32" s="274"/>
      <c r="BK32" s="274"/>
      <c r="BL32" s="274"/>
      <c r="BM32" s="274"/>
      <c r="BN32" s="274"/>
      <c r="BO32" s="274"/>
      <c r="BP32" s="274"/>
      <c r="BQ32" s="274"/>
      <c r="BR32" s="274"/>
      <c r="BS32" s="274"/>
      <c r="BT32" s="274"/>
      <c r="BU32" s="274"/>
      <c r="BV32" s="274"/>
      <c r="BW32" s="274"/>
      <c r="BX32" s="274"/>
      <c r="BY32" s="274"/>
      <c r="BZ32" s="274"/>
      <c r="CA32" s="274"/>
      <c r="CB32" s="274"/>
      <c r="CC32" s="274"/>
      <c r="CD32" s="274"/>
      <c r="CE32" s="274"/>
      <c r="CF32" s="274"/>
      <c r="CG32" s="274"/>
      <c r="CH32" s="274"/>
      <c r="CI32" s="274"/>
      <c r="CJ32" s="274"/>
      <c r="CK32" s="274"/>
      <c r="CL32" s="274"/>
      <c r="CM32" s="274"/>
      <c r="CN32" s="274"/>
      <c r="CO32" s="274"/>
      <c r="CP32" s="274"/>
      <c r="CQ32" s="274"/>
      <c r="CR32" s="274"/>
      <c r="CS32" s="274"/>
      <c r="CT32" s="274"/>
      <c r="CU32" s="274"/>
      <c r="CV32" s="274"/>
      <c r="CW32" s="274"/>
      <c r="CX32" s="274"/>
      <c r="CY32" s="274"/>
      <c r="CZ32" s="274"/>
      <c r="DA32" s="274"/>
      <c r="DB32" s="274"/>
      <c r="DC32" s="274"/>
      <c r="DD32" s="274"/>
      <c r="DE32" s="274"/>
      <c r="DF32" s="274"/>
      <c r="DG32" s="274"/>
      <c r="DH32" s="274"/>
      <c r="DI32" s="274"/>
      <c r="DJ32" s="274"/>
      <c r="DK32" s="274"/>
      <c r="DL32" s="274"/>
      <c r="DM32" s="274"/>
      <c r="DN32" s="274"/>
      <c r="DO32" s="274"/>
      <c r="DP32" s="274"/>
      <c r="DQ32" s="274"/>
      <c r="DR32" s="274"/>
      <c r="DS32" s="274"/>
      <c r="DT32" s="274"/>
      <c r="DU32" s="274"/>
      <c r="DV32" s="274"/>
      <c r="DW32" s="274"/>
      <c r="DX32" s="274"/>
      <c r="DY32" s="274"/>
      <c r="DZ32" s="274"/>
      <c r="EA32" s="274"/>
      <c r="EB32" s="274"/>
      <c r="EC32" s="274"/>
      <c r="ED32" s="274"/>
      <c r="EE32" s="274"/>
      <c r="EF32" s="274"/>
      <c r="EG32" s="274"/>
      <c r="EH32" s="274"/>
      <c r="EI32" s="274"/>
      <c r="EJ32" s="274"/>
      <c r="EK32" s="274"/>
      <c r="EL32" s="274"/>
      <c r="EM32" s="274"/>
      <c r="EN32" s="274"/>
      <c r="EO32" s="274"/>
      <c r="EP32" s="274"/>
      <c r="EQ32" s="274"/>
      <c r="ER32" s="274"/>
      <c r="ES32" s="274"/>
      <c r="ET32" s="274"/>
      <c r="EU32" s="274"/>
      <c r="EV32" s="274"/>
      <c r="EW32" s="274"/>
      <c r="EX32" s="274"/>
      <c r="EY32" s="274"/>
      <c r="EZ32" s="274"/>
      <c r="FA32" s="274"/>
      <c r="FB32" s="274"/>
      <c r="FC32" s="274"/>
      <c r="FD32" s="274"/>
      <c r="FE32" s="274"/>
      <c r="FF32" s="274"/>
      <c r="FG32" s="274"/>
      <c r="FH32" s="274"/>
      <c r="FI32" s="274"/>
      <c r="FJ32" s="274"/>
      <c r="FK32" s="274"/>
      <c r="FL32" s="274"/>
      <c r="FM32" s="274"/>
      <c r="FN32" s="274"/>
      <c r="FO32" s="274"/>
      <c r="FP32" s="274"/>
      <c r="FQ32" s="274"/>
      <c r="FR32" s="274"/>
      <c r="FS32" s="274"/>
      <c r="FT32" s="274"/>
      <c r="FU32" s="274"/>
      <c r="FV32" s="274"/>
      <c r="FW32" s="274"/>
      <c r="FX32" s="274"/>
      <c r="FY32" s="274"/>
      <c r="FZ32" s="274"/>
      <c r="GA32" s="274"/>
      <c r="GB32" s="274"/>
      <c r="GC32" s="274"/>
      <c r="GD32" s="274"/>
      <c r="GE32" s="274"/>
      <c r="GF32" s="274"/>
      <c r="GG32" s="274"/>
      <c r="GH32" s="274"/>
      <c r="GI32" s="274"/>
      <c r="GJ32" s="274"/>
      <c r="GK32" s="274"/>
      <c r="GL32" s="274"/>
      <c r="GM32" s="274"/>
      <c r="GN32" s="274"/>
      <c r="GO32" s="274"/>
      <c r="GP32" s="274"/>
      <c r="GQ32" s="274"/>
      <c r="GR32" s="274"/>
      <c r="GS32" s="274"/>
      <c r="GT32" s="274"/>
      <c r="GU32" s="274"/>
      <c r="GV32" s="274"/>
      <c r="GW32" s="274"/>
      <c r="GX32" s="274"/>
      <c r="GY32" s="274"/>
      <c r="GZ32" s="274"/>
      <c r="HA32" s="274"/>
      <c r="HB32" s="274"/>
      <c r="HC32" s="274"/>
      <c r="HD32" s="274"/>
      <c r="HE32" s="274"/>
      <c r="HF32" s="274"/>
      <c r="HG32" s="274"/>
      <c r="HH32" s="274"/>
      <c r="HI32" s="274"/>
      <c r="HJ32" s="274"/>
      <c r="HK32" s="274"/>
      <c r="HL32" s="274"/>
      <c r="HM32" s="274"/>
      <c r="HN32" s="274"/>
      <c r="HO32" s="274"/>
      <c r="HP32" s="274"/>
      <c r="HQ32" s="274"/>
      <c r="HR32" s="274"/>
      <c r="HS32" s="274"/>
      <c r="HT32" s="274"/>
      <c r="HU32" s="274"/>
      <c r="HV32" s="274"/>
      <c r="HW32" s="274"/>
      <c r="HX32" s="274"/>
      <c r="HY32" s="274"/>
      <c r="HZ32" s="274"/>
      <c r="IA32" s="274"/>
      <c r="IB32" s="274"/>
      <c r="IC32" s="274"/>
      <c r="ID32" s="274"/>
      <c r="IE32" s="274"/>
      <c r="IF32" s="274"/>
      <c r="IG32" s="274"/>
      <c r="IH32" s="274"/>
      <c r="II32" s="274"/>
      <c r="IJ32" s="274"/>
      <c r="IK32" s="274"/>
      <c r="IL32" s="274"/>
      <c r="IM32" s="274"/>
      <c r="IN32" s="274"/>
      <c r="IO32" s="274"/>
      <c r="IP32" s="274"/>
      <c r="IQ32" s="274"/>
      <c r="IR32" s="274"/>
      <c r="IS32" s="274"/>
      <c r="IT32" s="274"/>
      <c r="IU32" s="274"/>
      <c r="IV32" s="274"/>
      <c r="IW32" s="274"/>
      <c r="IX32" s="274"/>
      <c r="IY32" s="274"/>
      <c r="IZ32" s="274"/>
      <c r="JA32" s="274"/>
      <c r="JB32" s="274"/>
      <c r="JC32" s="274"/>
      <c r="JD32" s="274"/>
      <c r="JE32" s="274"/>
      <c r="JF32" s="274"/>
      <c r="JG32" s="274"/>
      <c r="JH32" s="274"/>
      <c r="JI32" s="241">
        <f t="shared" si="0"/>
        <v>0</v>
      </c>
      <c r="JJ32" s="2"/>
      <c r="JK32" s="274"/>
      <c r="JL32" s="279"/>
      <c r="JM32" s="279"/>
      <c r="JN32" s="279"/>
      <c r="JO32" s="279"/>
      <c r="JP32" s="279"/>
    </row>
    <row r="33" spans="1:276" x14ac:dyDescent="0.25">
      <c r="A33" s="274"/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4"/>
      <c r="AI33" s="274"/>
      <c r="AJ33" s="274"/>
      <c r="AK33" s="274"/>
      <c r="AL33" s="274"/>
      <c r="AM33" s="274"/>
      <c r="AN33" s="274"/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4"/>
      <c r="BR33" s="274"/>
      <c r="BS33" s="274"/>
      <c r="BT33" s="274"/>
      <c r="BU33" s="274"/>
      <c r="BV33" s="274"/>
      <c r="BW33" s="274"/>
      <c r="BX33" s="274"/>
      <c r="BY33" s="274"/>
      <c r="BZ33" s="274"/>
      <c r="CA33" s="274"/>
      <c r="CB33" s="274"/>
      <c r="CC33" s="274"/>
      <c r="CD33" s="274"/>
      <c r="CE33" s="274"/>
      <c r="CF33" s="274"/>
      <c r="CG33" s="274"/>
      <c r="CH33" s="274"/>
      <c r="CI33" s="274"/>
      <c r="CJ33" s="274"/>
      <c r="CK33" s="274"/>
      <c r="CL33" s="274"/>
      <c r="CM33" s="274"/>
      <c r="CN33" s="274"/>
      <c r="CO33" s="274"/>
      <c r="CP33" s="274"/>
      <c r="CQ33" s="274"/>
      <c r="CR33" s="274"/>
      <c r="CS33" s="274"/>
      <c r="CT33" s="274"/>
      <c r="CU33" s="274"/>
      <c r="CV33" s="274"/>
      <c r="CW33" s="274"/>
      <c r="CX33" s="274"/>
      <c r="CY33" s="274"/>
      <c r="CZ33" s="274"/>
      <c r="DA33" s="274"/>
      <c r="DB33" s="274"/>
      <c r="DC33" s="274"/>
      <c r="DD33" s="274"/>
      <c r="DE33" s="274"/>
      <c r="DF33" s="274"/>
      <c r="DG33" s="274"/>
      <c r="DH33" s="274"/>
      <c r="DI33" s="274"/>
      <c r="DJ33" s="274"/>
      <c r="DK33" s="274"/>
      <c r="DL33" s="274"/>
      <c r="DM33" s="274"/>
      <c r="DN33" s="274"/>
      <c r="DO33" s="274"/>
      <c r="DP33" s="274"/>
      <c r="DQ33" s="274"/>
      <c r="DR33" s="274"/>
      <c r="DS33" s="274"/>
      <c r="DT33" s="274"/>
      <c r="DU33" s="274"/>
      <c r="DV33" s="274"/>
      <c r="DW33" s="274"/>
      <c r="DX33" s="274"/>
      <c r="DY33" s="274"/>
      <c r="DZ33" s="274"/>
      <c r="EA33" s="274"/>
      <c r="EB33" s="274"/>
      <c r="EC33" s="274"/>
      <c r="ED33" s="274"/>
      <c r="EE33" s="274"/>
      <c r="EF33" s="274"/>
      <c r="EG33" s="274"/>
      <c r="EH33" s="274"/>
      <c r="EI33" s="274"/>
      <c r="EJ33" s="274"/>
      <c r="EK33" s="274"/>
      <c r="EL33" s="274"/>
      <c r="EM33" s="274"/>
      <c r="EN33" s="274"/>
      <c r="EO33" s="274"/>
      <c r="EP33" s="274"/>
      <c r="EQ33" s="274"/>
      <c r="ER33" s="274"/>
      <c r="ES33" s="274"/>
      <c r="ET33" s="274"/>
      <c r="EU33" s="274"/>
      <c r="EV33" s="274"/>
      <c r="EW33" s="274"/>
      <c r="EX33" s="274"/>
      <c r="EY33" s="274"/>
      <c r="EZ33" s="274"/>
      <c r="FA33" s="274"/>
      <c r="FB33" s="274"/>
      <c r="FC33" s="274"/>
      <c r="FD33" s="274"/>
      <c r="FE33" s="274"/>
      <c r="FF33" s="274"/>
      <c r="FG33" s="274"/>
      <c r="FH33" s="274"/>
      <c r="FI33" s="274"/>
      <c r="FJ33" s="274"/>
      <c r="FK33" s="274"/>
      <c r="FL33" s="274"/>
      <c r="FM33" s="274"/>
      <c r="FN33" s="274"/>
      <c r="FO33" s="274"/>
      <c r="FP33" s="274"/>
      <c r="FQ33" s="274"/>
      <c r="FR33" s="274"/>
      <c r="FS33" s="274"/>
      <c r="FT33" s="274"/>
      <c r="FU33" s="274"/>
      <c r="FV33" s="274"/>
      <c r="FW33" s="274"/>
      <c r="FX33" s="274"/>
      <c r="FY33" s="274"/>
      <c r="FZ33" s="274"/>
      <c r="GA33" s="274"/>
      <c r="GB33" s="274"/>
      <c r="GC33" s="274"/>
      <c r="GD33" s="274"/>
      <c r="GE33" s="274"/>
      <c r="GF33" s="274"/>
      <c r="GG33" s="274"/>
      <c r="GH33" s="274"/>
      <c r="GI33" s="274"/>
      <c r="GJ33" s="274"/>
      <c r="GK33" s="274"/>
      <c r="GL33" s="274"/>
      <c r="GM33" s="274"/>
      <c r="GN33" s="274"/>
      <c r="GO33" s="274"/>
      <c r="GP33" s="274"/>
      <c r="GQ33" s="274"/>
      <c r="GR33" s="274"/>
      <c r="GS33" s="274"/>
      <c r="GT33" s="274"/>
      <c r="GU33" s="274"/>
      <c r="GV33" s="274"/>
      <c r="GW33" s="274"/>
      <c r="GX33" s="274"/>
      <c r="GY33" s="274"/>
      <c r="GZ33" s="274"/>
      <c r="HA33" s="274"/>
      <c r="HB33" s="274"/>
      <c r="HC33" s="274"/>
      <c r="HD33" s="274"/>
      <c r="HE33" s="274"/>
      <c r="HF33" s="274"/>
      <c r="HG33" s="274"/>
      <c r="HH33" s="274"/>
      <c r="HI33" s="274"/>
      <c r="HJ33" s="274"/>
      <c r="HK33" s="274"/>
      <c r="HL33" s="274"/>
      <c r="HM33" s="274"/>
      <c r="HN33" s="274"/>
      <c r="HO33" s="274"/>
      <c r="HP33" s="274"/>
      <c r="HQ33" s="274"/>
      <c r="HR33" s="274"/>
      <c r="HS33" s="274"/>
      <c r="HT33" s="274"/>
      <c r="HU33" s="274"/>
      <c r="HV33" s="274"/>
      <c r="HW33" s="274"/>
      <c r="HX33" s="274"/>
      <c r="HY33" s="274"/>
      <c r="HZ33" s="274"/>
      <c r="IA33" s="274"/>
      <c r="IB33" s="274"/>
      <c r="IC33" s="274"/>
      <c r="ID33" s="274"/>
      <c r="IE33" s="274"/>
      <c r="IF33" s="274"/>
      <c r="IG33" s="274"/>
      <c r="IH33" s="274"/>
      <c r="II33" s="274"/>
      <c r="IJ33" s="274"/>
      <c r="IK33" s="274"/>
      <c r="IL33" s="274"/>
      <c r="IM33" s="274"/>
      <c r="IN33" s="274"/>
      <c r="IO33" s="274"/>
      <c r="IP33" s="274"/>
      <c r="IQ33" s="274"/>
      <c r="IR33" s="274"/>
      <c r="IS33" s="274"/>
      <c r="IT33" s="274"/>
      <c r="IU33" s="274"/>
      <c r="IV33" s="274"/>
      <c r="IW33" s="274"/>
      <c r="IX33" s="274"/>
      <c r="IY33" s="274"/>
      <c r="IZ33" s="274"/>
      <c r="JA33" s="274"/>
      <c r="JB33" s="274"/>
      <c r="JC33" s="274"/>
      <c r="JD33" s="274"/>
      <c r="JE33" s="274"/>
      <c r="JF33" s="274"/>
      <c r="JG33" s="274"/>
      <c r="JH33" s="274"/>
      <c r="JI33" s="241">
        <f t="shared" si="0"/>
        <v>0</v>
      </c>
      <c r="JJ33" s="2"/>
      <c r="JK33" s="274"/>
      <c r="JL33" s="279"/>
      <c r="JM33" s="279"/>
      <c r="JN33" s="279"/>
      <c r="JO33" s="279"/>
      <c r="JP33" s="279"/>
    </row>
    <row r="34" spans="1:276" x14ac:dyDescent="0.25">
      <c r="A34" s="274"/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274"/>
      <c r="AE34" s="274"/>
      <c r="AF34" s="274"/>
      <c r="AG34" s="274"/>
      <c r="AH34" s="274"/>
      <c r="AI34" s="274"/>
      <c r="AJ34" s="274"/>
      <c r="AK34" s="274"/>
      <c r="AL34" s="274"/>
      <c r="AM34" s="274"/>
      <c r="AN34" s="274"/>
      <c r="AO34" s="274"/>
      <c r="AP34" s="274"/>
      <c r="AQ34" s="274"/>
      <c r="AR34" s="274"/>
      <c r="AS34" s="274"/>
      <c r="AT34" s="274"/>
      <c r="AU34" s="274"/>
      <c r="AV34" s="274"/>
      <c r="AW34" s="274"/>
      <c r="AX34" s="274"/>
      <c r="AY34" s="274"/>
      <c r="AZ34" s="274"/>
      <c r="BA34" s="274"/>
      <c r="BB34" s="274"/>
      <c r="BC34" s="274"/>
      <c r="BD34" s="274"/>
      <c r="BE34" s="274"/>
      <c r="BF34" s="274"/>
      <c r="BG34" s="274"/>
      <c r="BH34" s="274"/>
      <c r="BI34" s="274"/>
      <c r="BJ34" s="274"/>
      <c r="BK34" s="274"/>
      <c r="BL34" s="274"/>
      <c r="BM34" s="274"/>
      <c r="BN34" s="274"/>
      <c r="BO34" s="274"/>
      <c r="BP34" s="274"/>
      <c r="BQ34" s="274"/>
      <c r="BR34" s="274"/>
      <c r="BS34" s="274"/>
      <c r="BT34" s="274"/>
      <c r="BU34" s="274"/>
      <c r="BV34" s="274"/>
      <c r="BW34" s="274"/>
      <c r="BX34" s="274"/>
      <c r="BY34" s="274"/>
      <c r="BZ34" s="274"/>
      <c r="CA34" s="274"/>
      <c r="CB34" s="274"/>
      <c r="CC34" s="274"/>
      <c r="CD34" s="274"/>
      <c r="CE34" s="274"/>
      <c r="CF34" s="274"/>
      <c r="CG34" s="274"/>
      <c r="CH34" s="274"/>
      <c r="CI34" s="274"/>
      <c r="CJ34" s="274"/>
      <c r="CK34" s="274"/>
      <c r="CL34" s="274"/>
      <c r="CM34" s="274"/>
      <c r="CN34" s="274"/>
      <c r="CO34" s="274"/>
      <c r="CP34" s="274"/>
      <c r="CQ34" s="274"/>
      <c r="CR34" s="274"/>
      <c r="CS34" s="274"/>
      <c r="CT34" s="274"/>
      <c r="CU34" s="274"/>
      <c r="CV34" s="274"/>
      <c r="CW34" s="274"/>
      <c r="CX34" s="274"/>
      <c r="CY34" s="274"/>
      <c r="CZ34" s="274"/>
      <c r="DA34" s="274"/>
      <c r="DB34" s="274"/>
      <c r="DC34" s="274"/>
      <c r="DD34" s="274"/>
      <c r="DE34" s="274"/>
      <c r="DF34" s="274"/>
      <c r="DG34" s="274"/>
      <c r="DH34" s="274"/>
      <c r="DI34" s="274"/>
      <c r="DJ34" s="274"/>
      <c r="DK34" s="274"/>
      <c r="DL34" s="274"/>
      <c r="DM34" s="274"/>
      <c r="DN34" s="274"/>
      <c r="DO34" s="274"/>
      <c r="DP34" s="274"/>
      <c r="DQ34" s="274"/>
      <c r="DR34" s="274"/>
      <c r="DS34" s="274"/>
      <c r="DT34" s="274"/>
      <c r="DU34" s="274"/>
      <c r="DV34" s="274"/>
      <c r="DW34" s="274"/>
      <c r="DX34" s="274"/>
      <c r="DY34" s="274"/>
      <c r="DZ34" s="274"/>
      <c r="EA34" s="274"/>
      <c r="EB34" s="274"/>
      <c r="EC34" s="274"/>
      <c r="ED34" s="274"/>
      <c r="EE34" s="274"/>
      <c r="EF34" s="274"/>
      <c r="EG34" s="274"/>
      <c r="EH34" s="274"/>
      <c r="EI34" s="274"/>
      <c r="EJ34" s="274"/>
      <c r="EK34" s="274"/>
      <c r="EL34" s="274"/>
      <c r="EM34" s="274"/>
      <c r="EN34" s="274"/>
      <c r="EO34" s="274"/>
      <c r="EP34" s="274"/>
      <c r="EQ34" s="274"/>
      <c r="ER34" s="274"/>
      <c r="ES34" s="274"/>
      <c r="ET34" s="274"/>
      <c r="EU34" s="274"/>
      <c r="EV34" s="274"/>
      <c r="EW34" s="274"/>
      <c r="EX34" s="274"/>
      <c r="EY34" s="274"/>
      <c r="EZ34" s="274"/>
      <c r="FA34" s="274"/>
      <c r="FB34" s="274"/>
      <c r="FC34" s="274"/>
      <c r="FD34" s="274"/>
      <c r="FE34" s="274"/>
      <c r="FF34" s="274"/>
      <c r="FG34" s="274"/>
      <c r="FH34" s="274"/>
      <c r="FI34" s="274"/>
      <c r="FJ34" s="274"/>
      <c r="FK34" s="274"/>
      <c r="FL34" s="274"/>
      <c r="FM34" s="274"/>
      <c r="FN34" s="274"/>
      <c r="FO34" s="274"/>
      <c r="FP34" s="274"/>
      <c r="FQ34" s="274"/>
      <c r="FR34" s="274"/>
      <c r="FS34" s="274"/>
      <c r="FT34" s="274"/>
      <c r="FU34" s="274"/>
      <c r="FV34" s="274"/>
      <c r="FW34" s="274"/>
      <c r="FX34" s="274"/>
      <c r="FY34" s="274"/>
      <c r="FZ34" s="274"/>
      <c r="GA34" s="274"/>
      <c r="GB34" s="274"/>
      <c r="GC34" s="274"/>
      <c r="GD34" s="274"/>
      <c r="GE34" s="274"/>
      <c r="GF34" s="274"/>
      <c r="GG34" s="274"/>
      <c r="GH34" s="274"/>
      <c r="GI34" s="274"/>
      <c r="GJ34" s="274"/>
      <c r="GK34" s="274"/>
      <c r="GL34" s="274"/>
      <c r="GM34" s="274"/>
      <c r="GN34" s="274"/>
      <c r="GO34" s="274"/>
      <c r="GP34" s="274"/>
      <c r="GQ34" s="274"/>
      <c r="GR34" s="274"/>
      <c r="GS34" s="274"/>
      <c r="GT34" s="274"/>
      <c r="GU34" s="274"/>
      <c r="GV34" s="274"/>
      <c r="GW34" s="274"/>
      <c r="GX34" s="274"/>
      <c r="GY34" s="274"/>
      <c r="GZ34" s="274"/>
      <c r="HA34" s="274"/>
      <c r="HB34" s="274"/>
      <c r="HC34" s="274"/>
      <c r="HD34" s="274"/>
      <c r="HE34" s="274"/>
      <c r="HF34" s="274"/>
      <c r="HG34" s="274"/>
      <c r="HH34" s="274"/>
      <c r="HI34" s="274"/>
      <c r="HJ34" s="274"/>
      <c r="HK34" s="274"/>
      <c r="HL34" s="274"/>
      <c r="HM34" s="274"/>
      <c r="HN34" s="274"/>
      <c r="HO34" s="274"/>
      <c r="HP34" s="274"/>
      <c r="HQ34" s="274"/>
      <c r="HR34" s="274"/>
      <c r="HS34" s="274"/>
      <c r="HT34" s="274"/>
      <c r="HU34" s="274"/>
      <c r="HV34" s="274"/>
      <c r="HW34" s="274"/>
      <c r="HX34" s="274"/>
      <c r="HY34" s="274"/>
      <c r="HZ34" s="274"/>
      <c r="IA34" s="274"/>
      <c r="IB34" s="274"/>
      <c r="IC34" s="274"/>
      <c r="ID34" s="274"/>
      <c r="IE34" s="274"/>
      <c r="IF34" s="274"/>
      <c r="IG34" s="274"/>
      <c r="IH34" s="274"/>
      <c r="II34" s="274"/>
      <c r="IJ34" s="274"/>
      <c r="IK34" s="274"/>
      <c r="IL34" s="274"/>
      <c r="IM34" s="274"/>
      <c r="IN34" s="274"/>
      <c r="IO34" s="274"/>
      <c r="IP34" s="274"/>
      <c r="IQ34" s="274"/>
      <c r="IR34" s="274"/>
      <c r="IS34" s="274"/>
      <c r="IT34" s="274"/>
      <c r="IU34" s="274"/>
      <c r="IV34" s="274"/>
      <c r="IW34" s="274"/>
      <c r="IX34" s="274"/>
      <c r="IY34" s="274"/>
      <c r="IZ34" s="274"/>
      <c r="JA34" s="274"/>
      <c r="JB34" s="274"/>
      <c r="JC34" s="274"/>
      <c r="JD34" s="274"/>
      <c r="JE34" s="274"/>
      <c r="JF34" s="274"/>
      <c r="JG34" s="274"/>
      <c r="JH34" s="274"/>
      <c r="JI34" s="241">
        <f t="shared" si="0"/>
        <v>0</v>
      </c>
      <c r="JJ34" s="2"/>
      <c r="JK34" s="274"/>
      <c r="JL34" s="279"/>
      <c r="JM34" s="279"/>
      <c r="JN34" s="279"/>
      <c r="JO34" s="279"/>
      <c r="JP34" s="279"/>
    </row>
    <row r="35" spans="1:276" x14ac:dyDescent="0.25">
      <c r="A35" s="274"/>
      <c r="B35" s="274"/>
      <c r="C35" s="274"/>
      <c r="D35" s="274"/>
      <c r="E35" s="274"/>
      <c r="F35" s="274"/>
      <c r="G35" s="274"/>
      <c r="H35" s="274"/>
      <c r="I35" s="274"/>
      <c r="J35" s="274"/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  <c r="AA35" s="274"/>
      <c r="AB35" s="274"/>
      <c r="AC35" s="274"/>
      <c r="AD35" s="274"/>
      <c r="AE35" s="274"/>
      <c r="AF35" s="274"/>
      <c r="AG35" s="274"/>
      <c r="AH35" s="274"/>
      <c r="AI35" s="274"/>
      <c r="AJ35" s="274"/>
      <c r="AK35" s="274"/>
      <c r="AL35" s="274"/>
      <c r="AM35" s="274"/>
      <c r="AN35" s="274"/>
      <c r="AO35" s="274"/>
      <c r="AP35" s="274"/>
      <c r="AQ35" s="274"/>
      <c r="AR35" s="274"/>
      <c r="AS35" s="274"/>
      <c r="AT35" s="274"/>
      <c r="AU35" s="274"/>
      <c r="AV35" s="274"/>
      <c r="AW35" s="274"/>
      <c r="AX35" s="274"/>
      <c r="AY35" s="274"/>
      <c r="AZ35" s="274"/>
      <c r="BA35" s="274"/>
      <c r="BB35" s="274"/>
      <c r="BC35" s="274"/>
      <c r="BD35" s="274"/>
      <c r="BE35" s="274"/>
      <c r="BF35" s="274"/>
      <c r="BG35" s="274"/>
      <c r="BH35" s="274"/>
      <c r="BI35" s="274"/>
      <c r="BJ35" s="274"/>
      <c r="BK35" s="274"/>
      <c r="BL35" s="274"/>
      <c r="BM35" s="274"/>
      <c r="BN35" s="274"/>
      <c r="BO35" s="274"/>
      <c r="BP35" s="274"/>
      <c r="BQ35" s="274"/>
      <c r="BR35" s="274"/>
      <c r="BS35" s="274"/>
      <c r="BT35" s="274"/>
      <c r="BU35" s="274"/>
      <c r="BV35" s="274"/>
      <c r="BW35" s="274"/>
      <c r="BX35" s="274"/>
      <c r="BY35" s="274"/>
      <c r="BZ35" s="274"/>
      <c r="CA35" s="274"/>
      <c r="CB35" s="274"/>
      <c r="CC35" s="274"/>
      <c r="CD35" s="274"/>
      <c r="CE35" s="274"/>
      <c r="CF35" s="274"/>
      <c r="CG35" s="274"/>
      <c r="CH35" s="274"/>
      <c r="CI35" s="274"/>
      <c r="CJ35" s="274"/>
      <c r="CK35" s="274"/>
      <c r="CL35" s="274"/>
      <c r="CM35" s="274"/>
      <c r="CN35" s="274"/>
      <c r="CO35" s="274"/>
      <c r="CP35" s="274"/>
      <c r="CQ35" s="274"/>
      <c r="CR35" s="274"/>
      <c r="CS35" s="274"/>
      <c r="CT35" s="274"/>
      <c r="CU35" s="274"/>
      <c r="CV35" s="274"/>
      <c r="CW35" s="274"/>
      <c r="CX35" s="274"/>
      <c r="CY35" s="274"/>
      <c r="CZ35" s="274"/>
      <c r="DA35" s="274"/>
      <c r="DB35" s="274"/>
      <c r="DC35" s="274"/>
      <c r="DD35" s="274"/>
      <c r="DE35" s="274"/>
      <c r="DF35" s="274"/>
      <c r="DG35" s="274"/>
      <c r="DH35" s="274"/>
      <c r="DI35" s="274"/>
      <c r="DJ35" s="274"/>
      <c r="DK35" s="274"/>
      <c r="DL35" s="274"/>
      <c r="DM35" s="274"/>
      <c r="DN35" s="274"/>
      <c r="DO35" s="274"/>
      <c r="DP35" s="274"/>
      <c r="DQ35" s="274"/>
      <c r="DR35" s="274"/>
      <c r="DS35" s="274"/>
      <c r="DT35" s="274"/>
      <c r="DU35" s="274"/>
      <c r="DV35" s="274"/>
      <c r="DW35" s="274"/>
      <c r="DX35" s="274"/>
      <c r="DY35" s="274"/>
      <c r="DZ35" s="274"/>
      <c r="EA35" s="274"/>
      <c r="EB35" s="274"/>
      <c r="EC35" s="274"/>
      <c r="ED35" s="274"/>
      <c r="EE35" s="274"/>
      <c r="EF35" s="274"/>
      <c r="EG35" s="274"/>
      <c r="EH35" s="274"/>
      <c r="EI35" s="274"/>
      <c r="EJ35" s="274"/>
      <c r="EK35" s="274"/>
      <c r="EL35" s="274"/>
      <c r="EM35" s="274"/>
      <c r="EN35" s="274"/>
      <c r="EO35" s="274"/>
      <c r="EP35" s="274"/>
      <c r="EQ35" s="274"/>
      <c r="ER35" s="274"/>
      <c r="ES35" s="274"/>
      <c r="ET35" s="274"/>
      <c r="EU35" s="274"/>
      <c r="EV35" s="274"/>
      <c r="EW35" s="274"/>
      <c r="EX35" s="274"/>
      <c r="EY35" s="274"/>
      <c r="EZ35" s="274"/>
      <c r="FA35" s="274"/>
      <c r="FB35" s="274"/>
      <c r="FC35" s="274"/>
      <c r="FD35" s="274"/>
      <c r="FE35" s="274"/>
      <c r="FF35" s="274"/>
      <c r="FG35" s="274"/>
      <c r="FH35" s="274"/>
      <c r="FI35" s="274"/>
      <c r="FJ35" s="274"/>
      <c r="FK35" s="274"/>
      <c r="FL35" s="274"/>
      <c r="FM35" s="274"/>
      <c r="FN35" s="274"/>
      <c r="FO35" s="274"/>
      <c r="FP35" s="274"/>
      <c r="FQ35" s="274"/>
      <c r="FR35" s="274"/>
      <c r="FS35" s="274"/>
      <c r="FT35" s="274"/>
      <c r="FU35" s="274"/>
      <c r="FV35" s="274"/>
      <c r="FW35" s="274"/>
      <c r="FX35" s="274"/>
      <c r="FY35" s="274"/>
      <c r="FZ35" s="274"/>
      <c r="GA35" s="274"/>
      <c r="GB35" s="274"/>
      <c r="GC35" s="274"/>
      <c r="GD35" s="274"/>
      <c r="GE35" s="274"/>
      <c r="GF35" s="274"/>
      <c r="GG35" s="274"/>
      <c r="GH35" s="274"/>
      <c r="GI35" s="274"/>
      <c r="GJ35" s="274"/>
      <c r="GK35" s="274"/>
      <c r="GL35" s="274"/>
      <c r="GM35" s="274"/>
      <c r="GN35" s="274"/>
      <c r="GO35" s="274"/>
      <c r="GP35" s="274"/>
      <c r="GQ35" s="274"/>
      <c r="GR35" s="274"/>
      <c r="GS35" s="274"/>
      <c r="GT35" s="274"/>
      <c r="GU35" s="274"/>
      <c r="GV35" s="274"/>
      <c r="GW35" s="274"/>
      <c r="GX35" s="274"/>
      <c r="GY35" s="274"/>
      <c r="GZ35" s="274"/>
      <c r="HA35" s="274"/>
      <c r="HB35" s="274"/>
      <c r="HC35" s="274"/>
      <c r="HD35" s="274"/>
      <c r="HE35" s="274"/>
      <c r="HF35" s="274"/>
      <c r="HG35" s="274"/>
      <c r="HH35" s="274"/>
      <c r="HI35" s="274"/>
      <c r="HJ35" s="274"/>
      <c r="HK35" s="274"/>
      <c r="HL35" s="274"/>
      <c r="HM35" s="274"/>
      <c r="HN35" s="274"/>
      <c r="HO35" s="274"/>
      <c r="HP35" s="274"/>
      <c r="HQ35" s="274"/>
      <c r="HR35" s="274"/>
      <c r="HS35" s="274"/>
      <c r="HT35" s="274"/>
      <c r="HU35" s="274"/>
      <c r="HV35" s="274"/>
      <c r="HW35" s="274"/>
      <c r="HX35" s="274"/>
      <c r="HY35" s="274"/>
      <c r="HZ35" s="274"/>
      <c r="IA35" s="274"/>
      <c r="IB35" s="274"/>
      <c r="IC35" s="274"/>
      <c r="ID35" s="274"/>
      <c r="IE35" s="274"/>
      <c r="IF35" s="274"/>
      <c r="IG35" s="274"/>
      <c r="IH35" s="274"/>
      <c r="II35" s="274"/>
      <c r="IJ35" s="274"/>
      <c r="IK35" s="274"/>
      <c r="IL35" s="274"/>
      <c r="IM35" s="274"/>
      <c r="IN35" s="274"/>
      <c r="IO35" s="274"/>
      <c r="IP35" s="274"/>
      <c r="IQ35" s="274"/>
      <c r="IR35" s="274"/>
      <c r="IS35" s="274"/>
      <c r="IT35" s="274"/>
      <c r="IU35" s="274"/>
      <c r="IV35" s="274"/>
      <c r="IW35" s="274"/>
      <c r="IX35" s="274"/>
      <c r="IY35" s="274"/>
      <c r="IZ35" s="274"/>
      <c r="JA35" s="274"/>
      <c r="JB35" s="274"/>
      <c r="JC35" s="274"/>
      <c r="JD35" s="274"/>
      <c r="JE35" s="274"/>
      <c r="JF35" s="274"/>
      <c r="JG35" s="274"/>
      <c r="JH35" s="274"/>
      <c r="JI35" s="241">
        <f t="shared" si="0"/>
        <v>0</v>
      </c>
      <c r="JJ35" s="2"/>
      <c r="JK35" s="274"/>
      <c r="JL35" s="279"/>
      <c r="JM35" s="279"/>
      <c r="JN35" s="279"/>
      <c r="JO35" s="279"/>
      <c r="JP35" s="279"/>
    </row>
    <row r="36" spans="1:276" x14ac:dyDescent="0.25">
      <c r="A36" s="274"/>
      <c r="B36" s="274"/>
      <c r="C36" s="274"/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4"/>
      <c r="AH36" s="274"/>
      <c r="AI36" s="274"/>
      <c r="AJ36" s="274"/>
      <c r="AK36" s="274"/>
      <c r="AL36" s="274"/>
      <c r="AM36" s="274"/>
      <c r="AN36" s="274"/>
      <c r="AO36" s="274"/>
      <c r="AP36" s="274"/>
      <c r="AQ36" s="274"/>
      <c r="AR36" s="274"/>
      <c r="AS36" s="274"/>
      <c r="AT36" s="274"/>
      <c r="AU36" s="274"/>
      <c r="AV36" s="274"/>
      <c r="AW36" s="274"/>
      <c r="AX36" s="274"/>
      <c r="AY36" s="274"/>
      <c r="AZ36" s="274"/>
      <c r="BA36" s="274"/>
      <c r="BB36" s="274"/>
      <c r="BC36" s="274"/>
      <c r="BD36" s="274"/>
      <c r="BE36" s="274"/>
      <c r="BF36" s="274"/>
      <c r="BG36" s="274"/>
      <c r="BH36" s="274"/>
      <c r="BI36" s="274"/>
      <c r="BJ36" s="274"/>
      <c r="BK36" s="274"/>
      <c r="BL36" s="274"/>
      <c r="BM36" s="274"/>
      <c r="BN36" s="274"/>
      <c r="BO36" s="274"/>
      <c r="BP36" s="274"/>
      <c r="BQ36" s="274"/>
      <c r="BR36" s="274"/>
      <c r="BS36" s="274"/>
      <c r="BT36" s="274"/>
      <c r="BU36" s="274"/>
      <c r="BV36" s="274"/>
      <c r="BW36" s="274"/>
      <c r="BX36" s="274"/>
      <c r="BY36" s="274"/>
      <c r="BZ36" s="274"/>
      <c r="CA36" s="274"/>
      <c r="CB36" s="274"/>
      <c r="CC36" s="274"/>
      <c r="CD36" s="274"/>
      <c r="CE36" s="274"/>
      <c r="CF36" s="274"/>
      <c r="CG36" s="274"/>
      <c r="CH36" s="274"/>
      <c r="CI36" s="274"/>
      <c r="CJ36" s="274"/>
      <c r="CK36" s="274"/>
      <c r="CL36" s="274"/>
      <c r="CM36" s="274"/>
      <c r="CN36" s="274"/>
      <c r="CO36" s="274"/>
      <c r="CP36" s="274"/>
      <c r="CQ36" s="274"/>
      <c r="CR36" s="274"/>
      <c r="CS36" s="274"/>
      <c r="CT36" s="274"/>
      <c r="CU36" s="274"/>
      <c r="CV36" s="274"/>
      <c r="CW36" s="274"/>
      <c r="CX36" s="274"/>
      <c r="CY36" s="274"/>
      <c r="CZ36" s="274"/>
      <c r="DA36" s="274"/>
      <c r="DB36" s="274"/>
      <c r="DC36" s="274"/>
      <c r="DD36" s="274"/>
      <c r="DE36" s="274"/>
      <c r="DF36" s="274"/>
      <c r="DG36" s="274"/>
      <c r="DH36" s="274"/>
      <c r="DI36" s="274"/>
      <c r="DJ36" s="274"/>
      <c r="DK36" s="274"/>
      <c r="DL36" s="274"/>
      <c r="DM36" s="274"/>
      <c r="DN36" s="274"/>
      <c r="DO36" s="274"/>
      <c r="DP36" s="274"/>
      <c r="DQ36" s="274"/>
      <c r="DR36" s="274"/>
      <c r="DS36" s="274"/>
      <c r="DT36" s="274"/>
      <c r="DU36" s="274"/>
      <c r="DV36" s="274"/>
      <c r="DW36" s="274"/>
      <c r="DX36" s="274"/>
      <c r="DY36" s="274"/>
      <c r="DZ36" s="274"/>
      <c r="EA36" s="274"/>
      <c r="EB36" s="274"/>
      <c r="EC36" s="274"/>
      <c r="ED36" s="274"/>
      <c r="EE36" s="274"/>
      <c r="EF36" s="274"/>
      <c r="EG36" s="274"/>
      <c r="EH36" s="274"/>
      <c r="EI36" s="274"/>
      <c r="EJ36" s="274"/>
      <c r="EK36" s="274"/>
      <c r="EL36" s="274"/>
      <c r="EM36" s="274"/>
      <c r="EN36" s="274"/>
      <c r="EO36" s="274"/>
      <c r="EP36" s="274"/>
      <c r="EQ36" s="274"/>
      <c r="ER36" s="274"/>
      <c r="ES36" s="274"/>
      <c r="ET36" s="274"/>
      <c r="EU36" s="274"/>
      <c r="EV36" s="274"/>
      <c r="EW36" s="274"/>
      <c r="EX36" s="274"/>
      <c r="EY36" s="274"/>
      <c r="EZ36" s="274"/>
      <c r="FA36" s="274"/>
      <c r="FB36" s="274"/>
      <c r="FC36" s="274"/>
      <c r="FD36" s="274"/>
      <c r="FE36" s="274"/>
      <c r="FF36" s="274"/>
      <c r="FG36" s="274"/>
      <c r="FH36" s="274"/>
      <c r="FI36" s="274"/>
      <c r="FJ36" s="274"/>
      <c r="FK36" s="274"/>
      <c r="FL36" s="274"/>
      <c r="FM36" s="274"/>
      <c r="FN36" s="274"/>
      <c r="FO36" s="274"/>
      <c r="FP36" s="274"/>
      <c r="FQ36" s="274"/>
      <c r="FR36" s="274"/>
      <c r="FS36" s="274"/>
      <c r="FT36" s="274"/>
      <c r="FU36" s="274"/>
      <c r="FV36" s="274"/>
      <c r="FW36" s="274"/>
      <c r="FX36" s="274"/>
      <c r="FY36" s="274"/>
      <c r="FZ36" s="274"/>
      <c r="GA36" s="274"/>
      <c r="GB36" s="274"/>
      <c r="GC36" s="274"/>
      <c r="GD36" s="274"/>
      <c r="GE36" s="274"/>
      <c r="GF36" s="274"/>
      <c r="GG36" s="274"/>
      <c r="GH36" s="274"/>
      <c r="GI36" s="274"/>
      <c r="GJ36" s="274"/>
      <c r="GK36" s="274"/>
      <c r="GL36" s="274"/>
      <c r="GM36" s="274"/>
      <c r="GN36" s="274"/>
      <c r="GO36" s="274"/>
      <c r="GP36" s="274"/>
      <c r="GQ36" s="274"/>
      <c r="GR36" s="274"/>
      <c r="GS36" s="274"/>
      <c r="GT36" s="274"/>
      <c r="GU36" s="274"/>
      <c r="GV36" s="274"/>
      <c r="GW36" s="274"/>
      <c r="GX36" s="274"/>
      <c r="GY36" s="274"/>
      <c r="GZ36" s="274"/>
      <c r="HA36" s="274"/>
      <c r="HB36" s="274"/>
      <c r="HC36" s="274"/>
      <c r="HD36" s="274"/>
      <c r="HE36" s="274"/>
      <c r="HF36" s="274"/>
      <c r="HG36" s="274"/>
      <c r="HH36" s="274"/>
      <c r="HI36" s="274"/>
      <c r="HJ36" s="274"/>
      <c r="HK36" s="274"/>
      <c r="HL36" s="274"/>
      <c r="HM36" s="274"/>
      <c r="HN36" s="274"/>
      <c r="HO36" s="274"/>
      <c r="HP36" s="274"/>
      <c r="HQ36" s="274"/>
      <c r="HR36" s="274"/>
      <c r="HS36" s="274"/>
      <c r="HT36" s="274"/>
      <c r="HU36" s="274"/>
      <c r="HV36" s="274"/>
      <c r="HW36" s="274"/>
      <c r="HX36" s="274"/>
      <c r="HY36" s="274"/>
      <c r="HZ36" s="274"/>
      <c r="IA36" s="274"/>
      <c r="IB36" s="274"/>
      <c r="IC36" s="274"/>
      <c r="ID36" s="274"/>
      <c r="IE36" s="274"/>
      <c r="IF36" s="274"/>
      <c r="IG36" s="274"/>
      <c r="IH36" s="274"/>
      <c r="II36" s="274"/>
      <c r="IJ36" s="274"/>
      <c r="IK36" s="274"/>
      <c r="IL36" s="274"/>
      <c r="IM36" s="274"/>
      <c r="IN36" s="274"/>
      <c r="IO36" s="274"/>
      <c r="IP36" s="274"/>
      <c r="IQ36" s="274"/>
      <c r="IR36" s="274"/>
      <c r="IS36" s="274"/>
      <c r="IT36" s="274"/>
      <c r="IU36" s="274"/>
      <c r="IV36" s="274"/>
      <c r="IW36" s="274"/>
      <c r="IX36" s="274"/>
      <c r="IY36" s="274"/>
      <c r="IZ36" s="274"/>
      <c r="JA36" s="274"/>
      <c r="JB36" s="274"/>
      <c r="JC36" s="274"/>
      <c r="JD36" s="274"/>
      <c r="JE36" s="274"/>
      <c r="JF36" s="274"/>
      <c r="JG36" s="274"/>
      <c r="JH36" s="274"/>
      <c r="JI36" s="241">
        <f t="shared" si="0"/>
        <v>0</v>
      </c>
      <c r="JJ36" s="2"/>
      <c r="JK36" s="274"/>
      <c r="JL36" s="279"/>
      <c r="JM36" s="279"/>
      <c r="JN36" s="279"/>
      <c r="JO36" s="279"/>
      <c r="JP36" s="279"/>
    </row>
    <row r="37" spans="1:276" x14ac:dyDescent="0.25">
      <c r="A37" s="274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4"/>
      <c r="BQ37" s="274"/>
      <c r="BR37" s="274"/>
      <c r="BS37" s="274"/>
      <c r="BT37" s="274"/>
      <c r="BU37" s="274"/>
      <c r="BV37" s="274"/>
      <c r="BW37" s="274"/>
      <c r="BX37" s="274"/>
      <c r="BY37" s="274"/>
      <c r="BZ37" s="274"/>
      <c r="CA37" s="274"/>
      <c r="CB37" s="274"/>
      <c r="CC37" s="274"/>
      <c r="CD37" s="274"/>
      <c r="CE37" s="274"/>
      <c r="CF37" s="274"/>
      <c r="CG37" s="274"/>
      <c r="CH37" s="274"/>
      <c r="CI37" s="274"/>
      <c r="CJ37" s="274"/>
      <c r="CK37" s="274"/>
      <c r="CL37" s="274"/>
      <c r="CM37" s="274"/>
      <c r="CN37" s="274"/>
      <c r="CO37" s="274"/>
      <c r="CP37" s="274"/>
      <c r="CQ37" s="274"/>
      <c r="CR37" s="274"/>
      <c r="CS37" s="274"/>
      <c r="CT37" s="274"/>
      <c r="CU37" s="274"/>
      <c r="CV37" s="274"/>
      <c r="CW37" s="274"/>
      <c r="CX37" s="274"/>
      <c r="CY37" s="274"/>
      <c r="CZ37" s="274"/>
      <c r="DA37" s="274"/>
      <c r="DB37" s="274"/>
      <c r="DC37" s="274"/>
      <c r="DD37" s="274"/>
      <c r="DE37" s="274"/>
      <c r="DF37" s="274"/>
      <c r="DG37" s="274"/>
      <c r="DH37" s="274"/>
      <c r="DI37" s="274"/>
      <c r="DJ37" s="274"/>
      <c r="DK37" s="274"/>
      <c r="DL37" s="274"/>
      <c r="DM37" s="274"/>
      <c r="DN37" s="274"/>
      <c r="DO37" s="274"/>
      <c r="DP37" s="274"/>
      <c r="DQ37" s="274"/>
      <c r="DR37" s="274"/>
      <c r="DS37" s="274"/>
      <c r="DT37" s="274"/>
      <c r="DU37" s="274"/>
      <c r="DV37" s="274"/>
      <c r="DW37" s="274"/>
      <c r="DX37" s="274"/>
      <c r="DY37" s="274"/>
      <c r="DZ37" s="274"/>
      <c r="EA37" s="274"/>
      <c r="EB37" s="274"/>
      <c r="EC37" s="274"/>
      <c r="ED37" s="274"/>
      <c r="EE37" s="274"/>
      <c r="EF37" s="274"/>
      <c r="EG37" s="274"/>
      <c r="EH37" s="274"/>
      <c r="EI37" s="274"/>
      <c r="EJ37" s="274"/>
      <c r="EK37" s="274"/>
      <c r="EL37" s="274"/>
      <c r="EM37" s="274"/>
      <c r="EN37" s="274"/>
      <c r="EO37" s="274"/>
      <c r="EP37" s="274"/>
      <c r="EQ37" s="274"/>
      <c r="ER37" s="274"/>
      <c r="ES37" s="274"/>
      <c r="ET37" s="274"/>
      <c r="EU37" s="274"/>
      <c r="EV37" s="274"/>
      <c r="EW37" s="274"/>
      <c r="EX37" s="274"/>
      <c r="EY37" s="274"/>
      <c r="EZ37" s="274"/>
      <c r="FA37" s="274"/>
      <c r="FB37" s="274"/>
      <c r="FC37" s="274"/>
      <c r="FD37" s="274"/>
      <c r="FE37" s="274"/>
      <c r="FF37" s="274"/>
      <c r="FG37" s="274"/>
      <c r="FH37" s="274"/>
      <c r="FI37" s="274"/>
      <c r="FJ37" s="274"/>
      <c r="FK37" s="274"/>
      <c r="FL37" s="274"/>
      <c r="FM37" s="274"/>
      <c r="FN37" s="274"/>
      <c r="FO37" s="274"/>
      <c r="FP37" s="274"/>
      <c r="FQ37" s="274"/>
      <c r="FR37" s="274"/>
      <c r="FS37" s="274"/>
      <c r="FT37" s="274"/>
      <c r="FU37" s="274"/>
      <c r="FV37" s="274"/>
      <c r="FW37" s="274"/>
      <c r="FX37" s="274"/>
      <c r="FY37" s="274"/>
      <c r="FZ37" s="274"/>
      <c r="GA37" s="274"/>
      <c r="GB37" s="274"/>
      <c r="GC37" s="274"/>
      <c r="GD37" s="274"/>
      <c r="GE37" s="274"/>
      <c r="GF37" s="274"/>
      <c r="GG37" s="274"/>
      <c r="GH37" s="274"/>
      <c r="GI37" s="274"/>
      <c r="GJ37" s="274"/>
      <c r="GK37" s="274"/>
      <c r="GL37" s="274"/>
      <c r="GM37" s="274"/>
      <c r="GN37" s="274"/>
      <c r="GO37" s="274"/>
      <c r="GP37" s="274"/>
      <c r="GQ37" s="274"/>
      <c r="GR37" s="274"/>
      <c r="GS37" s="274"/>
      <c r="GT37" s="274"/>
      <c r="GU37" s="274"/>
      <c r="GV37" s="274"/>
      <c r="GW37" s="274"/>
      <c r="GX37" s="274"/>
      <c r="GY37" s="274"/>
      <c r="GZ37" s="274"/>
      <c r="HA37" s="274"/>
      <c r="HB37" s="274"/>
      <c r="HC37" s="274"/>
      <c r="HD37" s="274"/>
      <c r="HE37" s="274"/>
      <c r="HF37" s="274"/>
      <c r="HG37" s="274"/>
      <c r="HH37" s="274"/>
      <c r="HI37" s="274"/>
      <c r="HJ37" s="274"/>
      <c r="HK37" s="274"/>
      <c r="HL37" s="274"/>
      <c r="HM37" s="274"/>
      <c r="HN37" s="274"/>
      <c r="HO37" s="274"/>
      <c r="HP37" s="274"/>
      <c r="HQ37" s="274"/>
      <c r="HR37" s="274"/>
      <c r="HS37" s="274"/>
      <c r="HT37" s="274"/>
      <c r="HU37" s="274"/>
      <c r="HV37" s="274"/>
      <c r="HW37" s="274"/>
      <c r="HX37" s="274"/>
      <c r="HY37" s="274"/>
      <c r="HZ37" s="274"/>
      <c r="IA37" s="274"/>
      <c r="IB37" s="274"/>
      <c r="IC37" s="274"/>
      <c r="ID37" s="274"/>
      <c r="IE37" s="274"/>
      <c r="IF37" s="274"/>
      <c r="IG37" s="274"/>
      <c r="IH37" s="274"/>
      <c r="II37" s="274"/>
      <c r="IJ37" s="274"/>
      <c r="IK37" s="274"/>
      <c r="IL37" s="274"/>
      <c r="IM37" s="274"/>
      <c r="IN37" s="274"/>
      <c r="IO37" s="274"/>
      <c r="IP37" s="274"/>
      <c r="IQ37" s="274"/>
      <c r="IR37" s="274"/>
      <c r="IS37" s="274"/>
      <c r="IT37" s="274"/>
      <c r="IU37" s="274"/>
      <c r="IV37" s="274"/>
      <c r="IW37" s="274"/>
      <c r="IX37" s="274"/>
      <c r="IY37" s="274"/>
      <c r="IZ37" s="274"/>
      <c r="JA37" s="274"/>
      <c r="JB37" s="274"/>
      <c r="JC37" s="274"/>
      <c r="JD37" s="274"/>
      <c r="JE37" s="274"/>
      <c r="JF37" s="274"/>
      <c r="JG37" s="274"/>
      <c r="JH37" s="274"/>
      <c r="JI37" s="241">
        <f t="shared" si="0"/>
        <v>0</v>
      </c>
      <c r="JJ37" s="2"/>
      <c r="JK37" s="274"/>
      <c r="JL37" s="279"/>
      <c r="JM37" s="279"/>
      <c r="JN37" s="279"/>
      <c r="JO37" s="279"/>
      <c r="JP37" s="279"/>
    </row>
    <row r="38" spans="1:276" x14ac:dyDescent="0.25">
      <c r="A38" s="274"/>
      <c r="B38" s="274"/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  <c r="Z38" s="274"/>
      <c r="AA38" s="274"/>
      <c r="AB38" s="274"/>
      <c r="AC38" s="274"/>
      <c r="AD38" s="274"/>
      <c r="AE38" s="274"/>
      <c r="AF38" s="274"/>
      <c r="AG38" s="274"/>
      <c r="AH38" s="274"/>
      <c r="AI38" s="274"/>
      <c r="AJ38" s="274"/>
      <c r="AK38" s="274"/>
      <c r="AL38" s="274"/>
      <c r="AM38" s="274"/>
      <c r="AN38" s="274"/>
      <c r="AO38" s="274"/>
      <c r="AP38" s="274"/>
      <c r="AQ38" s="274"/>
      <c r="AR38" s="274"/>
      <c r="AS38" s="274"/>
      <c r="AT38" s="274"/>
      <c r="AU38" s="274"/>
      <c r="AV38" s="274"/>
      <c r="AW38" s="274"/>
      <c r="AX38" s="274"/>
      <c r="AY38" s="274"/>
      <c r="AZ38" s="274"/>
      <c r="BA38" s="274"/>
      <c r="BB38" s="274"/>
      <c r="BC38" s="274"/>
      <c r="BD38" s="274"/>
      <c r="BE38" s="274"/>
      <c r="BF38" s="274"/>
      <c r="BG38" s="274"/>
      <c r="BH38" s="274"/>
      <c r="BI38" s="274"/>
      <c r="BJ38" s="274"/>
      <c r="BK38" s="274"/>
      <c r="BL38" s="274"/>
      <c r="BM38" s="274"/>
      <c r="BN38" s="274"/>
      <c r="BO38" s="274"/>
      <c r="BP38" s="274"/>
      <c r="BQ38" s="274"/>
      <c r="BR38" s="274"/>
      <c r="BS38" s="274"/>
      <c r="BT38" s="274"/>
      <c r="BU38" s="274"/>
      <c r="BV38" s="274"/>
      <c r="BW38" s="274"/>
      <c r="BX38" s="274"/>
      <c r="BY38" s="274"/>
      <c r="BZ38" s="274"/>
      <c r="CA38" s="274"/>
      <c r="CB38" s="274"/>
      <c r="CC38" s="274"/>
      <c r="CD38" s="274"/>
      <c r="CE38" s="274"/>
      <c r="CF38" s="274"/>
      <c r="CG38" s="274"/>
      <c r="CH38" s="274"/>
      <c r="CI38" s="274"/>
      <c r="CJ38" s="274"/>
      <c r="CK38" s="274"/>
      <c r="CL38" s="274"/>
      <c r="CM38" s="274"/>
      <c r="CN38" s="274"/>
      <c r="CO38" s="274"/>
      <c r="CP38" s="274"/>
      <c r="CQ38" s="274"/>
      <c r="CR38" s="274"/>
      <c r="CS38" s="274"/>
      <c r="CT38" s="274"/>
      <c r="CU38" s="274"/>
      <c r="CV38" s="274"/>
      <c r="CW38" s="274"/>
      <c r="CX38" s="274"/>
      <c r="CY38" s="274"/>
      <c r="CZ38" s="274"/>
      <c r="DA38" s="274"/>
      <c r="DB38" s="274"/>
      <c r="DC38" s="274"/>
      <c r="DD38" s="274"/>
      <c r="DE38" s="274"/>
      <c r="DF38" s="274"/>
      <c r="DG38" s="274"/>
      <c r="DH38" s="274"/>
      <c r="DI38" s="274"/>
      <c r="DJ38" s="274"/>
      <c r="DK38" s="274"/>
      <c r="DL38" s="274"/>
      <c r="DM38" s="274"/>
      <c r="DN38" s="274"/>
      <c r="DO38" s="274"/>
      <c r="DP38" s="274"/>
      <c r="DQ38" s="274"/>
      <c r="DR38" s="274"/>
      <c r="DS38" s="274"/>
      <c r="DT38" s="274"/>
      <c r="DU38" s="274"/>
      <c r="DV38" s="274"/>
      <c r="DW38" s="274"/>
      <c r="DX38" s="274"/>
      <c r="DY38" s="274"/>
      <c r="DZ38" s="274"/>
      <c r="EA38" s="274"/>
      <c r="EB38" s="274"/>
      <c r="EC38" s="274"/>
      <c r="ED38" s="274"/>
      <c r="EE38" s="274"/>
      <c r="EF38" s="274"/>
      <c r="EG38" s="274"/>
      <c r="EH38" s="274"/>
      <c r="EI38" s="274"/>
      <c r="EJ38" s="274"/>
      <c r="EK38" s="274"/>
      <c r="EL38" s="274"/>
      <c r="EM38" s="274"/>
      <c r="EN38" s="274"/>
      <c r="EO38" s="274"/>
      <c r="EP38" s="274"/>
      <c r="EQ38" s="274"/>
      <c r="ER38" s="274"/>
      <c r="ES38" s="274"/>
      <c r="ET38" s="274"/>
      <c r="EU38" s="274"/>
      <c r="EV38" s="274"/>
      <c r="EW38" s="274"/>
      <c r="EX38" s="274"/>
      <c r="EY38" s="274"/>
      <c r="EZ38" s="274"/>
      <c r="FA38" s="274"/>
      <c r="FB38" s="274"/>
      <c r="FC38" s="274"/>
      <c r="FD38" s="274"/>
      <c r="FE38" s="274"/>
      <c r="FF38" s="274"/>
      <c r="FG38" s="274"/>
      <c r="FH38" s="274"/>
      <c r="FI38" s="274"/>
      <c r="FJ38" s="274"/>
      <c r="FK38" s="274"/>
      <c r="FL38" s="274"/>
      <c r="FM38" s="274"/>
      <c r="FN38" s="274"/>
      <c r="FO38" s="274"/>
      <c r="FP38" s="274"/>
      <c r="FQ38" s="274"/>
      <c r="FR38" s="274"/>
      <c r="FS38" s="274"/>
      <c r="FT38" s="274"/>
      <c r="FU38" s="274"/>
      <c r="FV38" s="274"/>
      <c r="FW38" s="274"/>
      <c r="FX38" s="274"/>
      <c r="FY38" s="274"/>
      <c r="FZ38" s="274"/>
      <c r="GA38" s="274"/>
      <c r="GB38" s="274"/>
      <c r="GC38" s="274"/>
      <c r="GD38" s="274"/>
      <c r="GE38" s="274"/>
      <c r="GF38" s="274"/>
      <c r="GG38" s="274"/>
      <c r="GH38" s="274"/>
      <c r="GI38" s="274"/>
      <c r="GJ38" s="274"/>
      <c r="GK38" s="274"/>
      <c r="GL38" s="274"/>
      <c r="GM38" s="274"/>
      <c r="GN38" s="274"/>
      <c r="GO38" s="274"/>
      <c r="GP38" s="274"/>
      <c r="GQ38" s="274"/>
      <c r="GR38" s="274"/>
      <c r="GS38" s="274"/>
      <c r="GT38" s="274"/>
      <c r="GU38" s="274"/>
      <c r="GV38" s="274"/>
      <c r="GW38" s="274"/>
      <c r="GX38" s="274"/>
      <c r="GY38" s="274"/>
      <c r="GZ38" s="274"/>
      <c r="HA38" s="274"/>
      <c r="HB38" s="274"/>
      <c r="HC38" s="274"/>
      <c r="HD38" s="274"/>
      <c r="HE38" s="274"/>
      <c r="HF38" s="274"/>
      <c r="HG38" s="274"/>
      <c r="HH38" s="274"/>
      <c r="HI38" s="274"/>
      <c r="HJ38" s="274"/>
      <c r="HK38" s="274"/>
      <c r="HL38" s="274"/>
      <c r="HM38" s="274"/>
      <c r="HN38" s="274"/>
      <c r="HO38" s="274"/>
      <c r="HP38" s="274"/>
      <c r="HQ38" s="274"/>
      <c r="HR38" s="274"/>
      <c r="HS38" s="274"/>
      <c r="HT38" s="274"/>
      <c r="HU38" s="274"/>
      <c r="HV38" s="274"/>
      <c r="HW38" s="274"/>
      <c r="HX38" s="274"/>
      <c r="HY38" s="274"/>
      <c r="HZ38" s="274"/>
      <c r="IA38" s="274"/>
      <c r="IB38" s="274"/>
      <c r="IC38" s="274"/>
      <c r="ID38" s="274"/>
      <c r="IE38" s="274"/>
      <c r="IF38" s="274"/>
      <c r="IG38" s="274"/>
      <c r="IH38" s="274"/>
      <c r="II38" s="274"/>
      <c r="IJ38" s="274"/>
      <c r="IK38" s="274"/>
      <c r="IL38" s="274"/>
      <c r="IM38" s="274"/>
      <c r="IN38" s="274"/>
      <c r="IO38" s="274"/>
      <c r="IP38" s="274"/>
      <c r="IQ38" s="274"/>
      <c r="IR38" s="274"/>
      <c r="IS38" s="274"/>
      <c r="IT38" s="274"/>
      <c r="IU38" s="274"/>
      <c r="IV38" s="274"/>
      <c r="IW38" s="274"/>
      <c r="IX38" s="274"/>
      <c r="IY38" s="274"/>
      <c r="IZ38" s="274"/>
      <c r="JA38" s="274"/>
      <c r="JB38" s="274"/>
      <c r="JC38" s="274"/>
      <c r="JD38" s="274"/>
      <c r="JE38" s="274"/>
      <c r="JF38" s="274"/>
      <c r="JG38" s="274"/>
      <c r="JH38" s="274"/>
      <c r="JI38" s="241">
        <f t="shared" si="0"/>
        <v>0</v>
      </c>
      <c r="JJ38" s="2"/>
      <c r="JK38" s="274"/>
      <c r="JL38" s="279"/>
      <c r="JM38" s="279"/>
      <c r="JN38" s="279"/>
      <c r="JO38" s="279"/>
      <c r="JP38" s="279"/>
    </row>
    <row r="39" spans="1:276" x14ac:dyDescent="0.25">
      <c r="A39" s="274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4"/>
      <c r="BR39" s="274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4"/>
      <c r="CF39" s="274"/>
      <c r="CG39" s="274"/>
      <c r="CH39" s="274"/>
      <c r="CI39" s="274"/>
      <c r="CJ39" s="274"/>
      <c r="CK39" s="274"/>
      <c r="CL39" s="274"/>
      <c r="CM39" s="274"/>
      <c r="CN39" s="274"/>
      <c r="CO39" s="274"/>
      <c r="CP39" s="274"/>
      <c r="CQ39" s="274"/>
      <c r="CR39" s="274"/>
      <c r="CS39" s="274"/>
      <c r="CT39" s="274"/>
      <c r="CU39" s="274"/>
      <c r="CV39" s="274"/>
      <c r="CW39" s="274"/>
      <c r="CX39" s="274"/>
      <c r="CY39" s="274"/>
      <c r="CZ39" s="274"/>
      <c r="DA39" s="274"/>
      <c r="DB39" s="274"/>
      <c r="DC39" s="274"/>
      <c r="DD39" s="274"/>
      <c r="DE39" s="274"/>
      <c r="DF39" s="274"/>
      <c r="DG39" s="274"/>
      <c r="DH39" s="274"/>
      <c r="DI39" s="274"/>
      <c r="DJ39" s="274"/>
      <c r="DK39" s="274"/>
      <c r="DL39" s="274"/>
      <c r="DM39" s="274"/>
      <c r="DN39" s="274"/>
      <c r="DO39" s="274"/>
      <c r="DP39" s="274"/>
      <c r="DQ39" s="274"/>
      <c r="DR39" s="274"/>
      <c r="DS39" s="274"/>
      <c r="DT39" s="274"/>
      <c r="DU39" s="274"/>
      <c r="DV39" s="274"/>
      <c r="DW39" s="274"/>
      <c r="DX39" s="274"/>
      <c r="DY39" s="274"/>
      <c r="DZ39" s="274"/>
      <c r="EA39" s="274"/>
      <c r="EB39" s="274"/>
      <c r="EC39" s="274"/>
      <c r="ED39" s="274"/>
      <c r="EE39" s="274"/>
      <c r="EF39" s="274"/>
      <c r="EG39" s="274"/>
      <c r="EH39" s="274"/>
      <c r="EI39" s="274"/>
      <c r="EJ39" s="274"/>
      <c r="EK39" s="274"/>
      <c r="EL39" s="274"/>
      <c r="EM39" s="274"/>
      <c r="EN39" s="274"/>
      <c r="EO39" s="274"/>
      <c r="EP39" s="274"/>
      <c r="EQ39" s="274"/>
      <c r="ER39" s="274"/>
      <c r="ES39" s="274"/>
      <c r="ET39" s="274"/>
      <c r="EU39" s="274"/>
      <c r="EV39" s="274"/>
      <c r="EW39" s="274"/>
      <c r="EX39" s="274"/>
      <c r="EY39" s="274"/>
      <c r="EZ39" s="274"/>
      <c r="FA39" s="274"/>
      <c r="FB39" s="274"/>
      <c r="FC39" s="274"/>
      <c r="FD39" s="274"/>
      <c r="FE39" s="274"/>
      <c r="FF39" s="274"/>
      <c r="FG39" s="274"/>
      <c r="FH39" s="274"/>
      <c r="FI39" s="274"/>
      <c r="FJ39" s="274"/>
      <c r="FK39" s="274"/>
      <c r="FL39" s="274"/>
      <c r="FM39" s="274"/>
      <c r="FN39" s="274"/>
      <c r="FO39" s="274"/>
      <c r="FP39" s="274"/>
      <c r="FQ39" s="274"/>
      <c r="FR39" s="274"/>
      <c r="FS39" s="274"/>
      <c r="FT39" s="274"/>
      <c r="FU39" s="274"/>
      <c r="FV39" s="274"/>
      <c r="FW39" s="274"/>
      <c r="FX39" s="274"/>
      <c r="FY39" s="274"/>
      <c r="FZ39" s="274"/>
      <c r="GA39" s="274"/>
      <c r="GB39" s="274"/>
      <c r="GC39" s="274"/>
      <c r="GD39" s="274"/>
      <c r="GE39" s="274"/>
      <c r="GF39" s="274"/>
      <c r="GG39" s="274"/>
      <c r="GH39" s="274"/>
      <c r="GI39" s="274"/>
      <c r="GJ39" s="274"/>
      <c r="GK39" s="274"/>
      <c r="GL39" s="274"/>
      <c r="GM39" s="274"/>
      <c r="GN39" s="274"/>
      <c r="GO39" s="274"/>
      <c r="GP39" s="274"/>
      <c r="GQ39" s="274"/>
      <c r="GR39" s="274"/>
      <c r="GS39" s="274"/>
      <c r="GT39" s="274"/>
      <c r="GU39" s="274"/>
      <c r="GV39" s="274"/>
      <c r="GW39" s="274"/>
      <c r="GX39" s="274"/>
      <c r="GY39" s="274"/>
      <c r="GZ39" s="274"/>
      <c r="HA39" s="274"/>
      <c r="HB39" s="274"/>
      <c r="HC39" s="274"/>
      <c r="HD39" s="274"/>
      <c r="HE39" s="274"/>
      <c r="HF39" s="274"/>
      <c r="HG39" s="274"/>
      <c r="HH39" s="274"/>
      <c r="HI39" s="274"/>
      <c r="HJ39" s="274"/>
      <c r="HK39" s="274"/>
      <c r="HL39" s="274"/>
      <c r="HM39" s="274"/>
      <c r="HN39" s="274"/>
      <c r="HO39" s="274"/>
      <c r="HP39" s="274"/>
      <c r="HQ39" s="274"/>
      <c r="HR39" s="274"/>
      <c r="HS39" s="274"/>
      <c r="HT39" s="274"/>
      <c r="HU39" s="274"/>
      <c r="HV39" s="274"/>
      <c r="HW39" s="274"/>
      <c r="HX39" s="274"/>
      <c r="HY39" s="274"/>
      <c r="HZ39" s="274"/>
      <c r="IA39" s="274"/>
      <c r="IB39" s="274"/>
      <c r="IC39" s="274"/>
      <c r="ID39" s="274"/>
      <c r="IE39" s="274"/>
      <c r="IF39" s="274"/>
      <c r="IG39" s="274"/>
      <c r="IH39" s="274"/>
      <c r="II39" s="274"/>
      <c r="IJ39" s="274"/>
      <c r="IK39" s="274"/>
      <c r="IL39" s="274"/>
      <c r="IM39" s="274"/>
      <c r="IN39" s="274"/>
      <c r="IO39" s="274"/>
      <c r="IP39" s="274"/>
      <c r="IQ39" s="274"/>
      <c r="IR39" s="274"/>
      <c r="IS39" s="274"/>
      <c r="IT39" s="274"/>
      <c r="IU39" s="274"/>
      <c r="IV39" s="274"/>
      <c r="IW39" s="274"/>
      <c r="IX39" s="274"/>
      <c r="IY39" s="274"/>
      <c r="IZ39" s="274"/>
      <c r="JA39" s="274"/>
      <c r="JB39" s="274"/>
      <c r="JC39" s="274"/>
      <c r="JD39" s="274"/>
      <c r="JE39" s="274"/>
      <c r="JF39" s="274"/>
      <c r="JG39" s="274"/>
      <c r="JH39" s="274"/>
      <c r="JI39" s="241">
        <f t="shared" si="0"/>
        <v>0</v>
      </c>
      <c r="JJ39" s="2"/>
      <c r="JK39" s="274"/>
      <c r="JL39" s="279"/>
      <c r="JM39" s="279"/>
      <c r="JN39" s="279"/>
      <c r="JO39" s="279"/>
      <c r="JP39" s="279"/>
    </row>
    <row r="40" spans="1:276" x14ac:dyDescent="0.25">
      <c r="A40" s="274"/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74"/>
      <c r="BA40" s="274"/>
      <c r="BB40" s="274"/>
      <c r="BC40" s="274"/>
      <c r="BD40" s="274"/>
      <c r="BE40" s="274"/>
      <c r="BF40" s="274"/>
      <c r="BG40" s="274"/>
      <c r="BH40" s="274"/>
      <c r="BI40" s="274"/>
      <c r="BJ40" s="274"/>
      <c r="BK40" s="274"/>
      <c r="BL40" s="274"/>
      <c r="BM40" s="274"/>
      <c r="BN40" s="274"/>
      <c r="BO40" s="274"/>
      <c r="BP40" s="274"/>
      <c r="BQ40" s="274"/>
      <c r="BR40" s="274"/>
      <c r="BS40" s="274"/>
      <c r="BT40" s="274"/>
      <c r="BU40" s="274"/>
      <c r="BV40" s="274"/>
      <c r="BW40" s="274"/>
      <c r="BX40" s="274"/>
      <c r="BY40" s="274"/>
      <c r="BZ40" s="274"/>
      <c r="CA40" s="274"/>
      <c r="CB40" s="274"/>
      <c r="CC40" s="274"/>
      <c r="CD40" s="274"/>
      <c r="CE40" s="274"/>
      <c r="CF40" s="274"/>
      <c r="CG40" s="274"/>
      <c r="CH40" s="274"/>
      <c r="CI40" s="274"/>
      <c r="CJ40" s="274"/>
      <c r="CK40" s="274"/>
      <c r="CL40" s="274"/>
      <c r="CM40" s="274"/>
      <c r="CN40" s="274"/>
      <c r="CO40" s="274"/>
      <c r="CP40" s="274"/>
      <c r="CQ40" s="274"/>
      <c r="CR40" s="274"/>
      <c r="CS40" s="274"/>
      <c r="CT40" s="274"/>
      <c r="CU40" s="274"/>
      <c r="CV40" s="274"/>
      <c r="CW40" s="274"/>
      <c r="CX40" s="274"/>
      <c r="CY40" s="274"/>
      <c r="CZ40" s="274"/>
      <c r="DA40" s="274"/>
      <c r="DB40" s="274"/>
      <c r="DC40" s="274"/>
      <c r="DD40" s="274"/>
      <c r="DE40" s="274"/>
      <c r="DF40" s="274"/>
      <c r="DG40" s="274"/>
      <c r="DH40" s="274"/>
      <c r="DI40" s="274"/>
      <c r="DJ40" s="274"/>
      <c r="DK40" s="274"/>
      <c r="DL40" s="274"/>
      <c r="DM40" s="274"/>
      <c r="DN40" s="274"/>
      <c r="DO40" s="274"/>
      <c r="DP40" s="274"/>
      <c r="DQ40" s="274"/>
      <c r="DR40" s="274"/>
      <c r="DS40" s="274"/>
      <c r="DT40" s="274"/>
      <c r="DU40" s="274"/>
      <c r="DV40" s="274"/>
      <c r="DW40" s="274"/>
      <c r="DX40" s="274"/>
      <c r="DY40" s="274"/>
      <c r="DZ40" s="274"/>
      <c r="EA40" s="274"/>
      <c r="EB40" s="274"/>
      <c r="EC40" s="274"/>
      <c r="ED40" s="274"/>
      <c r="EE40" s="274"/>
      <c r="EF40" s="274"/>
      <c r="EG40" s="274"/>
      <c r="EH40" s="274"/>
      <c r="EI40" s="274"/>
      <c r="EJ40" s="274"/>
      <c r="EK40" s="274"/>
      <c r="EL40" s="274"/>
      <c r="EM40" s="274"/>
      <c r="EN40" s="274"/>
      <c r="EO40" s="274"/>
      <c r="EP40" s="274"/>
      <c r="EQ40" s="274"/>
      <c r="ER40" s="274"/>
      <c r="ES40" s="274"/>
      <c r="ET40" s="274"/>
      <c r="EU40" s="274"/>
      <c r="EV40" s="274"/>
      <c r="EW40" s="274"/>
      <c r="EX40" s="274"/>
      <c r="EY40" s="274"/>
      <c r="EZ40" s="274"/>
      <c r="FA40" s="274"/>
      <c r="FB40" s="274"/>
      <c r="FC40" s="274"/>
      <c r="FD40" s="274"/>
      <c r="FE40" s="274"/>
      <c r="FF40" s="274"/>
      <c r="FG40" s="274"/>
      <c r="FH40" s="274"/>
      <c r="FI40" s="274"/>
      <c r="FJ40" s="274"/>
      <c r="FK40" s="274"/>
      <c r="FL40" s="274"/>
      <c r="FM40" s="274"/>
      <c r="FN40" s="274"/>
      <c r="FO40" s="274"/>
      <c r="FP40" s="274"/>
      <c r="FQ40" s="274"/>
      <c r="FR40" s="274"/>
      <c r="FS40" s="274"/>
      <c r="FT40" s="274"/>
      <c r="FU40" s="274"/>
      <c r="FV40" s="274"/>
      <c r="FW40" s="274"/>
      <c r="FX40" s="274"/>
      <c r="FY40" s="274"/>
      <c r="FZ40" s="274"/>
      <c r="GA40" s="274"/>
      <c r="GB40" s="274"/>
      <c r="GC40" s="274"/>
      <c r="GD40" s="274"/>
      <c r="GE40" s="274"/>
      <c r="GF40" s="274"/>
      <c r="GG40" s="274"/>
      <c r="GH40" s="274"/>
      <c r="GI40" s="274"/>
      <c r="GJ40" s="274"/>
      <c r="GK40" s="274"/>
      <c r="GL40" s="274"/>
      <c r="GM40" s="274"/>
      <c r="GN40" s="274"/>
      <c r="GO40" s="274"/>
      <c r="GP40" s="274"/>
      <c r="GQ40" s="274"/>
      <c r="GR40" s="274"/>
      <c r="GS40" s="274"/>
      <c r="GT40" s="274"/>
      <c r="GU40" s="274"/>
      <c r="GV40" s="274"/>
      <c r="GW40" s="274"/>
      <c r="GX40" s="274"/>
      <c r="GY40" s="274"/>
      <c r="GZ40" s="274"/>
      <c r="HA40" s="274"/>
      <c r="HB40" s="274"/>
      <c r="HC40" s="274"/>
      <c r="HD40" s="274"/>
      <c r="HE40" s="274"/>
      <c r="HF40" s="274"/>
      <c r="HG40" s="274"/>
      <c r="HH40" s="274"/>
      <c r="HI40" s="274"/>
      <c r="HJ40" s="274"/>
      <c r="HK40" s="274"/>
      <c r="HL40" s="274"/>
      <c r="HM40" s="274"/>
      <c r="HN40" s="274"/>
      <c r="HO40" s="274"/>
      <c r="HP40" s="274"/>
      <c r="HQ40" s="274"/>
      <c r="HR40" s="274"/>
      <c r="HS40" s="274"/>
      <c r="HT40" s="274"/>
      <c r="HU40" s="274"/>
      <c r="HV40" s="274"/>
      <c r="HW40" s="274"/>
      <c r="HX40" s="274"/>
      <c r="HY40" s="274"/>
      <c r="HZ40" s="274"/>
      <c r="IA40" s="274"/>
      <c r="IB40" s="274"/>
      <c r="IC40" s="274"/>
      <c r="ID40" s="274"/>
      <c r="IE40" s="274"/>
      <c r="IF40" s="274"/>
      <c r="IG40" s="274"/>
      <c r="IH40" s="274"/>
      <c r="II40" s="274"/>
      <c r="IJ40" s="274"/>
      <c r="IK40" s="274"/>
      <c r="IL40" s="274"/>
      <c r="IM40" s="274"/>
      <c r="IN40" s="274"/>
      <c r="IO40" s="274"/>
      <c r="IP40" s="274"/>
      <c r="IQ40" s="274"/>
      <c r="IR40" s="274"/>
      <c r="IS40" s="274"/>
      <c r="IT40" s="274"/>
      <c r="IU40" s="274"/>
      <c r="IV40" s="274"/>
      <c r="IW40" s="274"/>
      <c r="IX40" s="274"/>
      <c r="IY40" s="274"/>
      <c r="IZ40" s="274"/>
      <c r="JA40" s="274"/>
      <c r="JB40" s="274"/>
      <c r="JC40" s="274"/>
      <c r="JD40" s="274"/>
      <c r="JE40" s="274"/>
      <c r="JF40" s="274"/>
      <c r="JG40" s="274"/>
      <c r="JH40" s="274"/>
      <c r="JI40" s="241">
        <f t="shared" si="0"/>
        <v>0</v>
      </c>
      <c r="JJ40" s="2"/>
      <c r="JK40" s="274"/>
      <c r="JL40" s="279"/>
      <c r="JM40" s="279"/>
      <c r="JN40" s="279"/>
      <c r="JO40" s="279"/>
      <c r="JP40" s="279"/>
    </row>
    <row r="41" spans="1:276" x14ac:dyDescent="0.25">
      <c r="A41" s="274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4"/>
      <c r="CF41" s="274"/>
      <c r="CG41" s="274"/>
      <c r="CH41" s="274"/>
      <c r="CI41" s="274"/>
      <c r="CJ41" s="274"/>
      <c r="CK41" s="274"/>
      <c r="CL41" s="274"/>
      <c r="CM41" s="274"/>
      <c r="CN41" s="274"/>
      <c r="CO41" s="274"/>
      <c r="CP41" s="274"/>
      <c r="CQ41" s="274"/>
      <c r="CR41" s="274"/>
      <c r="CS41" s="274"/>
      <c r="CT41" s="274"/>
      <c r="CU41" s="274"/>
      <c r="CV41" s="274"/>
      <c r="CW41" s="274"/>
      <c r="CX41" s="274"/>
      <c r="CY41" s="274"/>
      <c r="CZ41" s="274"/>
      <c r="DA41" s="274"/>
      <c r="DB41" s="274"/>
      <c r="DC41" s="274"/>
      <c r="DD41" s="274"/>
      <c r="DE41" s="274"/>
      <c r="DF41" s="274"/>
      <c r="DG41" s="274"/>
      <c r="DH41" s="274"/>
      <c r="DI41" s="274"/>
      <c r="DJ41" s="274"/>
      <c r="DK41" s="274"/>
      <c r="DL41" s="274"/>
      <c r="DM41" s="274"/>
      <c r="DN41" s="274"/>
      <c r="DO41" s="274"/>
      <c r="DP41" s="274"/>
      <c r="DQ41" s="274"/>
      <c r="DR41" s="274"/>
      <c r="DS41" s="274"/>
      <c r="DT41" s="274"/>
      <c r="DU41" s="274"/>
      <c r="DV41" s="274"/>
      <c r="DW41" s="274"/>
      <c r="DX41" s="274"/>
      <c r="DY41" s="274"/>
      <c r="DZ41" s="274"/>
      <c r="EA41" s="274"/>
      <c r="EB41" s="274"/>
      <c r="EC41" s="274"/>
      <c r="ED41" s="274"/>
      <c r="EE41" s="274"/>
      <c r="EF41" s="274"/>
      <c r="EG41" s="274"/>
      <c r="EH41" s="274"/>
      <c r="EI41" s="274"/>
      <c r="EJ41" s="274"/>
      <c r="EK41" s="274"/>
      <c r="EL41" s="274"/>
      <c r="EM41" s="274"/>
      <c r="EN41" s="274"/>
      <c r="EO41" s="274"/>
      <c r="EP41" s="274"/>
      <c r="EQ41" s="274"/>
      <c r="ER41" s="274"/>
      <c r="ES41" s="274"/>
      <c r="ET41" s="274"/>
      <c r="EU41" s="274"/>
      <c r="EV41" s="274"/>
      <c r="EW41" s="274"/>
      <c r="EX41" s="274"/>
      <c r="EY41" s="274"/>
      <c r="EZ41" s="274"/>
      <c r="FA41" s="274"/>
      <c r="FB41" s="274"/>
      <c r="FC41" s="274"/>
      <c r="FD41" s="274"/>
      <c r="FE41" s="274"/>
      <c r="FF41" s="274"/>
      <c r="FG41" s="274"/>
      <c r="FH41" s="274"/>
      <c r="FI41" s="274"/>
      <c r="FJ41" s="274"/>
      <c r="FK41" s="274"/>
      <c r="FL41" s="274"/>
      <c r="FM41" s="274"/>
      <c r="FN41" s="274"/>
      <c r="FO41" s="274"/>
      <c r="FP41" s="274"/>
      <c r="FQ41" s="274"/>
      <c r="FR41" s="274"/>
      <c r="FS41" s="274"/>
      <c r="FT41" s="274"/>
      <c r="FU41" s="274"/>
      <c r="FV41" s="274"/>
      <c r="FW41" s="274"/>
      <c r="FX41" s="274"/>
      <c r="FY41" s="274"/>
      <c r="FZ41" s="274"/>
      <c r="GA41" s="274"/>
      <c r="GB41" s="274"/>
      <c r="GC41" s="274"/>
      <c r="GD41" s="274"/>
      <c r="GE41" s="274"/>
      <c r="GF41" s="274"/>
      <c r="GG41" s="274"/>
      <c r="GH41" s="274"/>
      <c r="GI41" s="274"/>
      <c r="GJ41" s="274"/>
      <c r="GK41" s="274"/>
      <c r="GL41" s="274"/>
      <c r="GM41" s="274"/>
      <c r="GN41" s="274"/>
      <c r="GO41" s="274"/>
      <c r="GP41" s="274"/>
      <c r="GQ41" s="274"/>
      <c r="GR41" s="274"/>
      <c r="GS41" s="274"/>
      <c r="GT41" s="274"/>
      <c r="GU41" s="274"/>
      <c r="GV41" s="274"/>
      <c r="GW41" s="274"/>
      <c r="GX41" s="274"/>
      <c r="GY41" s="274"/>
      <c r="GZ41" s="274"/>
      <c r="HA41" s="274"/>
      <c r="HB41" s="274"/>
      <c r="HC41" s="274"/>
      <c r="HD41" s="274"/>
      <c r="HE41" s="274"/>
      <c r="HF41" s="274"/>
      <c r="HG41" s="274"/>
      <c r="HH41" s="274"/>
      <c r="HI41" s="274"/>
      <c r="HJ41" s="274"/>
      <c r="HK41" s="274"/>
      <c r="HL41" s="274"/>
      <c r="HM41" s="274"/>
      <c r="HN41" s="274"/>
      <c r="HO41" s="274"/>
      <c r="HP41" s="274"/>
      <c r="HQ41" s="274"/>
      <c r="HR41" s="274"/>
      <c r="HS41" s="274"/>
      <c r="HT41" s="274"/>
      <c r="HU41" s="274"/>
      <c r="HV41" s="274"/>
      <c r="HW41" s="274"/>
      <c r="HX41" s="274"/>
      <c r="HY41" s="274"/>
      <c r="HZ41" s="274"/>
      <c r="IA41" s="274"/>
      <c r="IB41" s="274"/>
      <c r="IC41" s="274"/>
      <c r="ID41" s="274"/>
      <c r="IE41" s="274"/>
      <c r="IF41" s="274"/>
      <c r="IG41" s="274"/>
      <c r="IH41" s="274"/>
      <c r="II41" s="274"/>
      <c r="IJ41" s="274"/>
      <c r="IK41" s="274"/>
      <c r="IL41" s="274"/>
      <c r="IM41" s="274"/>
      <c r="IN41" s="274"/>
      <c r="IO41" s="274"/>
      <c r="IP41" s="274"/>
      <c r="IQ41" s="274"/>
      <c r="IR41" s="274"/>
      <c r="IS41" s="274"/>
      <c r="IT41" s="274"/>
      <c r="IU41" s="274"/>
      <c r="IV41" s="274"/>
      <c r="IW41" s="274"/>
      <c r="IX41" s="274"/>
      <c r="IY41" s="274"/>
      <c r="IZ41" s="274"/>
      <c r="JA41" s="274"/>
      <c r="JB41" s="274"/>
      <c r="JC41" s="274"/>
      <c r="JD41" s="274"/>
      <c r="JE41" s="274"/>
      <c r="JF41" s="274"/>
      <c r="JG41" s="274"/>
      <c r="JH41" s="274"/>
      <c r="JI41" s="241">
        <f t="shared" si="0"/>
        <v>0</v>
      </c>
      <c r="JJ41" s="2"/>
      <c r="JK41" s="274"/>
      <c r="JL41" s="279"/>
      <c r="JM41" s="279"/>
      <c r="JN41" s="279"/>
      <c r="JO41" s="279"/>
      <c r="JP41" s="279"/>
    </row>
    <row r="42" spans="1:276" x14ac:dyDescent="0.25">
      <c r="A42" s="274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4"/>
      <c r="CF42" s="274"/>
      <c r="CG42" s="274"/>
      <c r="CH42" s="274"/>
      <c r="CI42" s="274"/>
      <c r="CJ42" s="274"/>
      <c r="CK42" s="274"/>
      <c r="CL42" s="274"/>
      <c r="CM42" s="274"/>
      <c r="CN42" s="274"/>
      <c r="CO42" s="274"/>
      <c r="CP42" s="274"/>
      <c r="CQ42" s="274"/>
      <c r="CR42" s="274"/>
      <c r="CS42" s="274"/>
      <c r="CT42" s="274"/>
      <c r="CU42" s="274"/>
      <c r="CV42" s="274"/>
      <c r="CW42" s="274"/>
      <c r="CX42" s="274"/>
      <c r="CY42" s="274"/>
      <c r="CZ42" s="274"/>
      <c r="DA42" s="274"/>
      <c r="DB42" s="274"/>
      <c r="DC42" s="274"/>
      <c r="DD42" s="274"/>
      <c r="DE42" s="274"/>
      <c r="DF42" s="274"/>
      <c r="DG42" s="274"/>
      <c r="DH42" s="274"/>
      <c r="DI42" s="274"/>
      <c r="DJ42" s="274"/>
      <c r="DK42" s="274"/>
      <c r="DL42" s="274"/>
      <c r="DM42" s="274"/>
      <c r="DN42" s="274"/>
      <c r="DO42" s="274"/>
      <c r="DP42" s="274"/>
      <c r="DQ42" s="274"/>
      <c r="DR42" s="274"/>
      <c r="DS42" s="274"/>
      <c r="DT42" s="274"/>
      <c r="DU42" s="274"/>
      <c r="DV42" s="274"/>
      <c r="DW42" s="274"/>
      <c r="DX42" s="274"/>
      <c r="DY42" s="274"/>
      <c r="DZ42" s="274"/>
      <c r="EA42" s="274"/>
      <c r="EB42" s="274"/>
      <c r="EC42" s="274"/>
      <c r="ED42" s="274"/>
      <c r="EE42" s="274"/>
      <c r="EF42" s="274"/>
      <c r="EG42" s="274"/>
      <c r="EH42" s="274"/>
      <c r="EI42" s="274"/>
      <c r="EJ42" s="274"/>
      <c r="EK42" s="274"/>
      <c r="EL42" s="274"/>
      <c r="EM42" s="274"/>
      <c r="EN42" s="274"/>
      <c r="EO42" s="274"/>
      <c r="EP42" s="274"/>
      <c r="EQ42" s="274"/>
      <c r="ER42" s="274"/>
      <c r="ES42" s="274"/>
      <c r="ET42" s="274"/>
      <c r="EU42" s="274"/>
      <c r="EV42" s="274"/>
      <c r="EW42" s="274"/>
      <c r="EX42" s="274"/>
      <c r="EY42" s="274"/>
      <c r="EZ42" s="274"/>
      <c r="FA42" s="274"/>
      <c r="FB42" s="274"/>
      <c r="FC42" s="274"/>
      <c r="FD42" s="274"/>
      <c r="FE42" s="274"/>
      <c r="FF42" s="274"/>
      <c r="FG42" s="274"/>
      <c r="FH42" s="274"/>
      <c r="FI42" s="274"/>
      <c r="FJ42" s="274"/>
      <c r="FK42" s="274"/>
      <c r="FL42" s="274"/>
      <c r="FM42" s="274"/>
      <c r="FN42" s="274"/>
      <c r="FO42" s="274"/>
      <c r="FP42" s="274"/>
      <c r="FQ42" s="274"/>
      <c r="FR42" s="274"/>
      <c r="FS42" s="274"/>
      <c r="FT42" s="274"/>
      <c r="FU42" s="274"/>
      <c r="FV42" s="274"/>
      <c r="FW42" s="274"/>
      <c r="FX42" s="274"/>
      <c r="FY42" s="274"/>
      <c r="FZ42" s="274"/>
      <c r="GA42" s="274"/>
      <c r="GB42" s="274"/>
      <c r="GC42" s="274"/>
      <c r="GD42" s="274"/>
      <c r="GE42" s="274"/>
      <c r="GF42" s="274"/>
      <c r="GG42" s="274"/>
      <c r="GH42" s="274"/>
      <c r="GI42" s="274"/>
      <c r="GJ42" s="274"/>
      <c r="GK42" s="274"/>
      <c r="GL42" s="274"/>
      <c r="GM42" s="274"/>
      <c r="GN42" s="274"/>
      <c r="GO42" s="274"/>
      <c r="GP42" s="274"/>
      <c r="GQ42" s="274"/>
      <c r="GR42" s="274"/>
      <c r="GS42" s="274"/>
      <c r="GT42" s="274"/>
      <c r="GU42" s="274"/>
      <c r="GV42" s="274"/>
      <c r="GW42" s="274"/>
      <c r="GX42" s="274"/>
      <c r="GY42" s="274"/>
      <c r="GZ42" s="274"/>
      <c r="HA42" s="274"/>
      <c r="HB42" s="274"/>
      <c r="HC42" s="274"/>
      <c r="HD42" s="274"/>
      <c r="HE42" s="274"/>
      <c r="HF42" s="274"/>
      <c r="HG42" s="274"/>
      <c r="HH42" s="274"/>
      <c r="HI42" s="274"/>
      <c r="HJ42" s="274"/>
      <c r="HK42" s="274"/>
      <c r="HL42" s="274"/>
      <c r="HM42" s="274"/>
      <c r="HN42" s="274"/>
      <c r="HO42" s="274"/>
      <c r="HP42" s="274"/>
      <c r="HQ42" s="274"/>
      <c r="HR42" s="274"/>
      <c r="HS42" s="274"/>
      <c r="HT42" s="274"/>
      <c r="HU42" s="274"/>
      <c r="HV42" s="274"/>
      <c r="HW42" s="274"/>
      <c r="HX42" s="274"/>
      <c r="HY42" s="274"/>
      <c r="HZ42" s="274"/>
      <c r="IA42" s="274"/>
      <c r="IB42" s="274"/>
      <c r="IC42" s="274"/>
      <c r="ID42" s="274"/>
      <c r="IE42" s="274"/>
      <c r="IF42" s="274"/>
      <c r="IG42" s="274"/>
      <c r="IH42" s="274"/>
      <c r="II42" s="274"/>
      <c r="IJ42" s="274"/>
      <c r="IK42" s="274"/>
      <c r="IL42" s="274"/>
      <c r="IM42" s="274"/>
      <c r="IN42" s="274"/>
      <c r="IO42" s="274"/>
      <c r="IP42" s="274"/>
      <c r="IQ42" s="274"/>
      <c r="IR42" s="274"/>
      <c r="IS42" s="274"/>
      <c r="IT42" s="274"/>
      <c r="IU42" s="274"/>
      <c r="IV42" s="274"/>
      <c r="IW42" s="274"/>
      <c r="IX42" s="274"/>
      <c r="IY42" s="274"/>
      <c r="IZ42" s="274"/>
      <c r="JA42" s="274"/>
      <c r="JB42" s="274"/>
      <c r="JC42" s="274"/>
      <c r="JD42" s="274"/>
      <c r="JE42" s="274"/>
      <c r="JF42" s="274"/>
      <c r="JG42" s="274"/>
      <c r="JH42" s="274"/>
      <c r="JI42" s="241">
        <f t="shared" si="0"/>
        <v>0</v>
      </c>
      <c r="JJ42" s="2"/>
      <c r="JK42" s="274"/>
      <c r="JL42" s="279"/>
      <c r="JM42" s="279"/>
      <c r="JN42" s="279"/>
      <c r="JO42" s="279"/>
      <c r="JP42" s="279"/>
    </row>
    <row r="43" spans="1:276" x14ac:dyDescent="0.25">
      <c r="A43" s="274"/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4"/>
      <c r="AF43" s="274"/>
      <c r="AG43" s="274"/>
      <c r="AH43" s="274"/>
      <c r="AI43" s="274"/>
      <c r="AJ43" s="274"/>
      <c r="AK43" s="274"/>
      <c r="AL43" s="274"/>
      <c r="AM43" s="274"/>
      <c r="AN43" s="274"/>
      <c r="AO43" s="274"/>
      <c r="AP43" s="274"/>
      <c r="AQ43" s="274"/>
      <c r="AR43" s="274"/>
      <c r="AS43" s="274"/>
      <c r="AT43" s="274"/>
      <c r="AU43" s="274"/>
      <c r="AV43" s="274"/>
      <c r="AW43" s="274"/>
      <c r="AX43" s="274"/>
      <c r="AY43" s="274"/>
      <c r="AZ43" s="274"/>
      <c r="BA43" s="274"/>
      <c r="BB43" s="274"/>
      <c r="BC43" s="274"/>
      <c r="BD43" s="274"/>
      <c r="BE43" s="274"/>
      <c r="BF43" s="274"/>
      <c r="BG43" s="274"/>
      <c r="BH43" s="274"/>
      <c r="BI43" s="274"/>
      <c r="BJ43" s="274"/>
      <c r="BK43" s="274"/>
      <c r="BL43" s="274"/>
      <c r="BM43" s="274"/>
      <c r="BN43" s="274"/>
      <c r="BO43" s="274"/>
      <c r="BP43" s="274"/>
      <c r="BQ43" s="274"/>
      <c r="BR43" s="274"/>
      <c r="BS43" s="274"/>
      <c r="BT43" s="274"/>
      <c r="BU43" s="274"/>
      <c r="BV43" s="274"/>
      <c r="BW43" s="274"/>
      <c r="BX43" s="274"/>
      <c r="BY43" s="274"/>
      <c r="BZ43" s="274"/>
      <c r="CA43" s="274"/>
      <c r="CB43" s="274"/>
      <c r="CC43" s="274"/>
      <c r="CD43" s="274"/>
      <c r="CE43" s="274"/>
      <c r="CF43" s="274"/>
      <c r="CG43" s="274"/>
      <c r="CH43" s="274"/>
      <c r="CI43" s="274"/>
      <c r="CJ43" s="274"/>
      <c r="CK43" s="274"/>
      <c r="CL43" s="274"/>
      <c r="CM43" s="274"/>
      <c r="CN43" s="274"/>
      <c r="CO43" s="274"/>
      <c r="CP43" s="274"/>
      <c r="CQ43" s="274"/>
      <c r="CR43" s="274"/>
      <c r="CS43" s="274"/>
      <c r="CT43" s="274"/>
      <c r="CU43" s="274"/>
      <c r="CV43" s="274"/>
      <c r="CW43" s="274"/>
      <c r="CX43" s="274"/>
      <c r="CY43" s="274"/>
      <c r="CZ43" s="274"/>
      <c r="DA43" s="274"/>
      <c r="DB43" s="274"/>
      <c r="DC43" s="274"/>
      <c r="DD43" s="274"/>
      <c r="DE43" s="274"/>
      <c r="DF43" s="274"/>
      <c r="DG43" s="274"/>
      <c r="DH43" s="274"/>
      <c r="DI43" s="274"/>
      <c r="DJ43" s="274"/>
      <c r="DK43" s="274"/>
      <c r="DL43" s="274"/>
      <c r="DM43" s="274"/>
      <c r="DN43" s="274"/>
      <c r="DO43" s="274"/>
      <c r="DP43" s="274"/>
      <c r="DQ43" s="274"/>
      <c r="DR43" s="274"/>
      <c r="DS43" s="274"/>
      <c r="DT43" s="274"/>
      <c r="DU43" s="274"/>
      <c r="DV43" s="274"/>
      <c r="DW43" s="274"/>
      <c r="DX43" s="274"/>
      <c r="DY43" s="274"/>
      <c r="DZ43" s="274"/>
      <c r="EA43" s="274"/>
      <c r="EB43" s="274"/>
      <c r="EC43" s="274"/>
      <c r="ED43" s="274"/>
      <c r="EE43" s="274"/>
      <c r="EF43" s="274"/>
      <c r="EG43" s="274"/>
      <c r="EH43" s="274"/>
      <c r="EI43" s="274"/>
      <c r="EJ43" s="274"/>
      <c r="EK43" s="274"/>
      <c r="EL43" s="274"/>
      <c r="EM43" s="274"/>
      <c r="EN43" s="274"/>
      <c r="EO43" s="274"/>
      <c r="EP43" s="274"/>
      <c r="EQ43" s="274"/>
      <c r="ER43" s="274"/>
      <c r="ES43" s="274"/>
      <c r="ET43" s="274"/>
      <c r="EU43" s="274"/>
      <c r="EV43" s="274"/>
      <c r="EW43" s="274"/>
      <c r="EX43" s="274"/>
      <c r="EY43" s="274"/>
      <c r="EZ43" s="274"/>
      <c r="FA43" s="274"/>
      <c r="FB43" s="274"/>
      <c r="FC43" s="274"/>
      <c r="FD43" s="274"/>
      <c r="FE43" s="274"/>
      <c r="FF43" s="274"/>
      <c r="FG43" s="274"/>
      <c r="FH43" s="274"/>
      <c r="FI43" s="274"/>
      <c r="FJ43" s="274"/>
      <c r="FK43" s="274"/>
      <c r="FL43" s="274"/>
      <c r="FM43" s="274"/>
      <c r="FN43" s="274"/>
      <c r="FO43" s="274"/>
      <c r="FP43" s="274"/>
      <c r="FQ43" s="274"/>
      <c r="FR43" s="274"/>
      <c r="FS43" s="274"/>
      <c r="FT43" s="274"/>
      <c r="FU43" s="274"/>
      <c r="FV43" s="274"/>
      <c r="FW43" s="274"/>
      <c r="FX43" s="274"/>
      <c r="FY43" s="274"/>
      <c r="FZ43" s="274"/>
      <c r="GA43" s="274"/>
      <c r="GB43" s="274"/>
      <c r="GC43" s="274"/>
      <c r="GD43" s="274"/>
      <c r="GE43" s="274"/>
      <c r="GF43" s="274"/>
      <c r="GG43" s="274"/>
      <c r="GH43" s="274"/>
      <c r="GI43" s="274"/>
      <c r="GJ43" s="274"/>
      <c r="GK43" s="274"/>
      <c r="GL43" s="274"/>
      <c r="GM43" s="274"/>
      <c r="GN43" s="274"/>
      <c r="GO43" s="274"/>
      <c r="GP43" s="274"/>
      <c r="GQ43" s="274"/>
      <c r="GR43" s="274"/>
      <c r="GS43" s="274"/>
      <c r="GT43" s="274"/>
      <c r="GU43" s="274"/>
      <c r="GV43" s="274"/>
      <c r="GW43" s="274"/>
      <c r="GX43" s="274"/>
      <c r="GY43" s="274"/>
      <c r="GZ43" s="274"/>
      <c r="HA43" s="274"/>
      <c r="HB43" s="274"/>
      <c r="HC43" s="274"/>
      <c r="HD43" s="274"/>
      <c r="HE43" s="274"/>
      <c r="HF43" s="274"/>
      <c r="HG43" s="274"/>
      <c r="HH43" s="274"/>
      <c r="HI43" s="274"/>
      <c r="HJ43" s="274"/>
      <c r="HK43" s="274"/>
      <c r="HL43" s="274"/>
      <c r="HM43" s="274"/>
      <c r="HN43" s="274"/>
      <c r="HO43" s="274"/>
      <c r="HP43" s="274"/>
      <c r="HQ43" s="274"/>
      <c r="HR43" s="274"/>
      <c r="HS43" s="274"/>
      <c r="HT43" s="274"/>
      <c r="HU43" s="274"/>
      <c r="HV43" s="274"/>
      <c r="HW43" s="274"/>
      <c r="HX43" s="274"/>
      <c r="HY43" s="274"/>
      <c r="HZ43" s="274"/>
      <c r="IA43" s="274"/>
      <c r="IB43" s="274"/>
      <c r="IC43" s="274"/>
      <c r="ID43" s="274"/>
      <c r="IE43" s="274"/>
      <c r="IF43" s="274"/>
      <c r="IG43" s="274"/>
      <c r="IH43" s="274"/>
      <c r="II43" s="274"/>
      <c r="IJ43" s="274"/>
      <c r="IK43" s="274"/>
      <c r="IL43" s="274"/>
      <c r="IM43" s="274"/>
      <c r="IN43" s="274"/>
      <c r="IO43" s="274"/>
      <c r="IP43" s="274"/>
      <c r="IQ43" s="274"/>
      <c r="IR43" s="274"/>
      <c r="IS43" s="274"/>
      <c r="IT43" s="274"/>
      <c r="IU43" s="274"/>
      <c r="IV43" s="274"/>
      <c r="IW43" s="274"/>
      <c r="IX43" s="274"/>
      <c r="IY43" s="274"/>
      <c r="IZ43" s="274"/>
      <c r="JA43" s="274"/>
      <c r="JB43" s="274"/>
      <c r="JC43" s="274"/>
      <c r="JD43" s="274"/>
      <c r="JE43" s="274"/>
      <c r="JF43" s="274"/>
      <c r="JG43" s="274"/>
      <c r="JH43" s="274"/>
      <c r="JI43" s="241">
        <f t="shared" si="0"/>
        <v>0</v>
      </c>
      <c r="JJ43" s="2"/>
      <c r="JK43" s="274"/>
      <c r="JL43" s="279"/>
      <c r="JM43" s="279"/>
      <c r="JN43" s="279"/>
      <c r="JO43" s="279"/>
      <c r="JP43" s="279"/>
    </row>
    <row r="44" spans="1:276" x14ac:dyDescent="0.25">
      <c r="A44" s="274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4"/>
      <c r="CE44" s="274"/>
      <c r="CF44" s="274"/>
      <c r="CG44" s="274"/>
      <c r="CH44" s="274"/>
      <c r="CI44" s="274"/>
      <c r="CJ44" s="274"/>
      <c r="CK44" s="274"/>
      <c r="CL44" s="274"/>
      <c r="CM44" s="274"/>
      <c r="CN44" s="274"/>
      <c r="CO44" s="274"/>
      <c r="CP44" s="274"/>
      <c r="CQ44" s="274"/>
      <c r="CR44" s="274"/>
      <c r="CS44" s="274"/>
      <c r="CT44" s="274"/>
      <c r="CU44" s="274"/>
      <c r="CV44" s="274"/>
      <c r="CW44" s="274"/>
      <c r="CX44" s="274"/>
      <c r="CY44" s="274"/>
      <c r="CZ44" s="274"/>
      <c r="DA44" s="274"/>
      <c r="DB44" s="274"/>
      <c r="DC44" s="274"/>
      <c r="DD44" s="274"/>
      <c r="DE44" s="274"/>
      <c r="DF44" s="274"/>
      <c r="DG44" s="274"/>
      <c r="DH44" s="274"/>
      <c r="DI44" s="274"/>
      <c r="DJ44" s="274"/>
      <c r="DK44" s="274"/>
      <c r="DL44" s="274"/>
      <c r="DM44" s="274"/>
      <c r="DN44" s="274"/>
      <c r="DO44" s="274"/>
      <c r="DP44" s="274"/>
      <c r="DQ44" s="274"/>
      <c r="DR44" s="274"/>
      <c r="DS44" s="274"/>
      <c r="DT44" s="274"/>
      <c r="DU44" s="274"/>
      <c r="DV44" s="274"/>
      <c r="DW44" s="274"/>
      <c r="DX44" s="274"/>
      <c r="DY44" s="274"/>
      <c r="DZ44" s="274"/>
      <c r="EA44" s="274"/>
      <c r="EB44" s="274"/>
      <c r="EC44" s="274"/>
      <c r="ED44" s="274"/>
      <c r="EE44" s="274"/>
      <c r="EF44" s="274"/>
      <c r="EG44" s="274"/>
      <c r="EH44" s="274"/>
      <c r="EI44" s="274"/>
      <c r="EJ44" s="274"/>
      <c r="EK44" s="274"/>
      <c r="EL44" s="274"/>
      <c r="EM44" s="274"/>
      <c r="EN44" s="274"/>
      <c r="EO44" s="274"/>
      <c r="EP44" s="274"/>
      <c r="EQ44" s="274"/>
      <c r="ER44" s="274"/>
      <c r="ES44" s="274"/>
      <c r="ET44" s="274"/>
      <c r="EU44" s="274"/>
      <c r="EV44" s="274"/>
      <c r="EW44" s="274"/>
      <c r="EX44" s="274"/>
      <c r="EY44" s="274"/>
      <c r="EZ44" s="274"/>
      <c r="FA44" s="274"/>
      <c r="FB44" s="274"/>
      <c r="FC44" s="274"/>
      <c r="FD44" s="274"/>
      <c r="FE44" s="274"/>
      <c r="FF44" s="274"/>
      <c r="FG44" s="274"/>
      <c r="FH44" s="274"/>
      <c r="FI44" s="274"/>
      <c r="FJ44" s="274"/>
      <c r="FK44" s="274"/>
      <c r="FL44" s="274"/>
      <c r="FM44" s="274"/>
      <c r="FN44" s="274"/>
      <c r="FO44" s="274"/>
      <c r="FP44" s="274"/>
      <c r="FQ44" s="274"/>
      <c r="FR44" s="274"/>
      <c r="FS44" s="274"/>
      <c r="FT44" s="274"/>
      <c r="FU44" s="274"/>
      <c r="FV44" s="274"/>
      <c r="FW44" s="274"/>
      <c r="FX44" s="274"/>
      <c r="FY44" s="274"/>
      <c r="FZ44" s="274"/>
      <c r="GA44" s="274"/>
      <c r="GB44" s="274"/>
      <c r="GC44" s="274"/>
      <c r="GD44" s="274"/>
      <c r="GE44" s="274"/>
      <c r="GF44" s="274"/>
      <c r="GG44" s="274"/>
      <c r="GH44" s="274"/>
      <c r="GI44" s="274"/>
      <c r="GJ44" s="274"/>
      <c r="GK44" s="274"/>
      <c r="GL44" s="274"/>
      <c r="GM44" s="274"/>
      <c r="GN44" s="274"/>
      <c r="GO44" s="274"/>
      <c r="GP44" s="274"/>
      <c r="GQ44" s="274"/>
      <c r="GR44" s="274"/>
      <c r="GS44" s="274"/>
      <c r="GT44" s="274"/>
      <c r="GU44" s="274"/>
      <c r="GV44" s="274"/>
      <c r="GW44" s="274"/>
      <c r="GX44" s="274"/>
      <c r="GY44" s="274"/>
      <c r="GZ44" s="274"/>
      <c r="HA44" s="274"/>
      <c r="HB44" s="274"/>
      <c r="HC44" s="274"/>
      <c r="HD44" s="274"/>
      <c r="HE44" s="274"/>
      <c r="HF44" s="274"/>
      <c r="HG44" s="274"/>
      <c r="HH44" s="274"/>
      <c r="HI44" s="274"/>
      <c r="HJ44" s="274"/>
      <c r="HK44" s="274"/>
      <c r="HL44" s="274"/>
      <c r="HM44" s="274"/>
      <c r="HN44" s="274"/>
      <c r="HO44" s="274"/>
      <c r="HP44" s="274"/>
      <c r="HQ44" s="274"/>
      <c r="HR44" s="274"/>
      <c r="HS44" s="274"/>
      <c r="HT44" s="274"/>
      <c r="HU44" s="274"/>
      <c r="HV44" s="274"/>
      <c r="HW44" s="274"/>
      <c r="HX44" s="274"/>
      <c r="HY44" s="274"/>
      <c r="HZ44" s="274"/>
      <c r="IA44" s="274"/>
      <c r="IB44" s="274"/>
      <c r="IC44" s="274"/>
      <c r="ID44" s="274"/>
      <c r="IE44" s="274"/>
      <c r="IF44" s="274"/>
      <c r="IG44" s="274"/>
      <c r="IH44" s="274"/>
      <c r="II44" s="274"/>
      <c r="IJ44" s="274"/>
      <c r="IK44" s="274"/>
      <c r="IL44" s="274"/>
      <c r="IM44" s="274"/>
      <c r="IN44" s="274"/>
      <c r="IO44" s="274"/>
      <c r="IP44" s="274"/>
      <c r="IQ44" s="274"/>
      <c r="IR44" s="274"/>
      <c r="IS44" s="274"/>
      <c r="IT44" s="274"/>
      <c r="IU44" s="274"/>
      <c r="IV44" s="274"/>
      <c r="IW44" s="274"/>
      <c r="IX44" s="274"/>
      <c r="IY44" s="274"/>
      <c r="IZ44" s="274"/>
      <c r="JA44" s="274"/>
      <c r="JB44" s="274"/>
      <c r="JC44" s="274"/>
      <c r="JD44" s="274"/>
      <c r="JE44" s="274"/>
      <c r="JF44" s="274"/>
      <c r="JG44" s="274"/>
      <c r="JH44" s="274"/>
      <c r="JI44" s="241">
        <f t="shared" si="0"/>
        <v>0</v>
      </c>
      <c r="JJ44" s="2"/>
      <c r="JK44" s="274"/>
      <c r="JL44" s="279"/>
      <c r="JM44" s="279"/>
      <c r="JN44" s="279"/>
      <c r="JO44" s="279"/>
      <c r="JP44" s="279"/>
    </row>
    <row r="45" spans="1:276" x14ac:dyDescent="0.25">
      <c r="A45" s="274"/>
      <c r="B45" s="274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/>
      <c r="AY45" s="274"/>
      <c r="AZ45" s="274"/>
      <c r="BA45" s="274"/>
      <c r="BB45" s="274"/>
      <c r="BC45" s="274"/>
      <c r="BD45" s="274"/>
      <c r="BE45" s="274"/>
      <c r="BF45" s="274"/>
      <c r="BG45" s="274"/>
      <c r="BH45" s="274"/>
      <c r="BI45" s="274"/>
      <c r="BJ45" s="274"/>
      <c r="BK45" s="274"/>
      <c r="BL45" s="274"/>
      <c r="BM45" s="274"/>
      <c r="BN45" s="274"/>
      <c r="BO45" s="274"/>
      <c r="BP45" s="274"/>
      <c r="BQ45" s="274"/>
      <c r="BR45" s="274"/>
      <c r="BS45" s="274"/>
      <c r="BT45" s="274"/>
      <c r="BU45" s="274"/>
      <c r="BV45" s="274"/>
      <c r="BW45" s="274"/>
      <c r="BX45" s="274"/>
      <c r="BY45" s="274"/>
      <c r="BZ45" s="274"/>
      <c r="CA45" s="274"/>
      <c r="CB45" s="274"/>
      <c r="CC45" s="274"/>
      <c r="CD45" s="274"/>
      <c r="CE45" s="274"/>
      <c r="CF45" s="274"/>
      <c r="CG45" s="274"/>
      <c r="CH45" s="274"/>
      <c r="CI45" s="274"/>
      <c r="CJ45" s="274"/>
      <c r="CK45" s="274"/>
      <c r="CL45" s="274"/>
      <c r="CM45" s="274"/>
      <c r="CN45" s="274"/>
      <c r="CO45" s="274"/>
      <c r="CP45" s="274"/>
      <c r="CQ45" s="274"/>
      <c r="CR45" s="274"/>
      <c r="CS45" s="274"/>
      <c r="CT45" s="274"/>
      <c r="CU45" s="274"/>
      <c r="CV45" s="274"/>
      <c r="CW45" s="274"/>
      <c r="CX45" s="274"/>
      <c r="CY45" s="274"/>
      <c r="CZ45" s="274"/>
      <c r="DA45" s="274"/>
      <c r="DB45" s="274"/>
      <c r="DC45" s="274"/>
      <c r="DD45" s="274"/>
      <c r="DE45" s="274"/>
      <c r="DF45" s="274"/>
      <c r="DG45" s="274"/>
      <c r="DH45" s="274"/>
      <c r="DI45" s="274"/>
      <c r="DJ45" s="274"/>
      <c r="DK45" s="274"/>
      <c r="DL45" s="274"/>
      <c r="DM45" s="274"/>
      <c r="DN45" s="274"/>
      <c r="DO45" s="274"/>
      <c r="DP45" s="274"/>
      <c r="DQ45" s="274"/>
      <c r="DR45" s="274"/>
      <c r="DS45" s="274"/>
      <c r="DT45" s="274"/>
      <c r="DU45" s="274"/>
      <c r="DV45" s="274"/>
      <c r="DW45" s="274"/>
      <c r="DX45" s="274"/>
      <c r="DY45" s="274"/>
      <c r="DZ45" s="274"/>
      <c r="EA45" s="274"/>
      <c r="EB45" s="274"/>
      <c r="EC45" s="274"/>
      <c r="ED45" s="274"/>
      <c r="EE45" s="274"/>
      <c r="EF45" s="274"/>
      <c r="EG45" s="274"/>
      <c r="EH45" s="274"/>
      <c r="EI45" s="274"/>
      <c r="EJ45" s="274"/>
      <c r="EK45" s="274"/>
      <c r="EL45" s="274"/>
      <c r="EM45" s="274"/>
      <c r="EN45" s="274"/>
      <c r="EO45" s="274"/>
      <c r="EP45" s="274"/>
      <c r="EQ45" s="274"/>
      <c r="ER45" s="274"/>
      <c r="ES45" s="274"/>
      <c r="ET45" s="274"/>
      <c r="EU45" s="274"/>
      <c r="EV45" s="274"/>
      <c r="EW45" s="274"/>
      <c r="EX45" s="274"/>
      <c r="EY45" s="274"/>
      <c r="EZ45" s="274"/>
      <c r="FA45" s="274"/>
      <c r="FB45" s="274"/>
      <c r="FC45" s="274"/>
      <c r="FD45" s="274"/>
      <c r="FE45" s="274"/>
      <c r="FF45" s="274"/>
      <c r="FG45" s="274"/>
      <c r="FH45" s="274"/>
      <c r="FI45" s="274"/>
      <c r="FJ45" s="274"/>
      <c r="FK45" s="274"/>
      <c r="FL45" s="274"/>
      <c r="FM45" s="274"/>
      <c r="FN45" s="274"/>
      <c r="FO45" s="274"/>
      <c r="FP45" s="274"/>
      <c r="FQ45" s="274"/>
      <c r="FR45" s="274"/>
      <c r="FS45" s="274"/>
      <c r="FT45" s="274"/>
      <c r="FU45" s="274"/>
      <c r="FV45" s="274"/>
      <c r="FW45" s="274"/>
      <c r="FX45" s="274"/>
      <c r="FY45" s="274"/>
      <c r="FZ45" s="274"/>
      <c r="GA45" s="274"/>
      <c r="GB45" s="274"/>
      <c r="GC45" s="274"/>
      <c r="GD45" s="274"/>
      <c r="GE45" s="274"/>
      <c r="GF45" s="274"/>
      <c r="GG45" s="274"/>
      <c r="GH45" s="274"/>
      <c r="GI45" s="274"/>
      <c r="GJ45" s="274"/>
      <c r="GK45" s="274"/>
      <c r="GL45" s="274"/>
      <c r="GM45" s="274"/>
      <c r="GN45" s="274"/>
      <c r="GO45" s="274"/>
      <c r="GP45" s="274"/>
      <c r="GQ45" s="274"/>
      <c r="GR45" s="274"/>
      <c r="GS45" s="274"/>
      <c r="GT45" s="274"/>
      <c r="GU45" s="274"/>
      <c r="GV45" s="274"/>
      <c r="GW45" s="274"/>
      <c r="GX45" s="274"/>
      <c r="GY45" s="274"/>
      <c r="GZ45" s="274"/>
      <c r="HA45" s="274"/>
      <c r="HB45" s="274"/>
      <c r="HC45" s="274"/>
      <c r="HD45" s="274"/>
      <c r="HE45" s="274"/>
      <c r="HF45" s="274"/>
      <c r="HG45" s="274"/>
      <c r="HH45" s="274"/>
      <c r="HI45" s="274"/>
      <c r="HJ45" s="274"/>
      <c r="HK45" s="274"/>
      <c r="HL45" s="274"/>
      <c r="HM45" s="274"/>
      <c r="HN45" s="274"/>
      <c r="HO45" s="274"/>
      <c r="HP45" s="274"/>
      <c r="HQ45" s="274"/>
      <c r="HR45" s="274"/>
      <c r="HS45" s="274"/>
      <c r="HT45" s="274"/>
      <c r="HU45" s="274"/>
      <c r="HV45" s="274"/>
      <c r="HW45" s="274"/>
      <c r="HX45" s="274"/>
      <c r="HY45" s="274"/>
      <c r="HZ45" s="274"/>
      <c r="IA45" s="274"/>
      <c r="IB45" s="274"/>
      <c r="IC45" s="274"/>
      <c r="ID45" s="274"/>
      <c r="IE45" s="274"/>
      <c r="IF45" s="274"/>
      <c r="IG45" s="274"/>
      <c r="IH45" s="274"/>
      <c r="II45" s="274"/>
      <c r="IJ45" s="274"/>
      <c r="IK45" s="274"/>
      <c r="IL45" s="274"/>
      <c r="IM45" s="274"/>
      <c r="IN45" s="274"/>
      <c r="IO45" s="274"/>
      <c r="IP45" s="274"/>
      <c r="IQ45" s="274"/>
      <c r="IR45" s="274"/>
      <c r="IS45" s="274"/>
      <c r="IT45" s="274"/>
      <c r="IU45" s="274"/>
      <c r="IV45" s="274"/>
      <c r="IW45" s="274"/>
      <c r="IX45" s="274"/>
      <c r="IY45" s="274"/>
      <c r="IZ45" s="274"/>
      <c r="JA45" s="274"/>
      <c r="JB45" s="274"/>
      <c r="JC45" s="274"/>
      <c r="JD45" s="274"/>
      <c r="JE45" s="274"/>
      <c r="JF45" s="274"/>
      <c r="JG45" s="274"/>
      <c r="JH45" s="274"/>
      <c r="JI45" s="241">
        <f t="shared" si="0"/>
        <v>0</v>
      </c>
      <c r="JJ45" s="2"/>
      <c r="JK45" s="274"/>
      <c r="JL45" s="279"/>
      <c r="JM45" s="279"/>
      <c r="JN45" s="279"/>
      <c r="JO45" s="279"/>
      <c r="JP45" s="279"/>
    </row>
    <row r="46" spans="1:276" x14ac:dyDescent="0.25">
      <c r="A46" s="274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  <c r="CH46" s="274"/>
      <c r="CI46" s="274"/>
      <c r="CJ46" s="274"/>
      <c r="CK46" s="274"/>
      <c r="CL46" s="274"/>
      <c r="CM46" s="274"/>
      <c r="CN46" s="274"/>
      <c r="CO46" s="274"/>
      <c r="CP46" s="274"/>
      <c r="CQ46" s="274"/>
      <c r="CR46" s="274"/>
      <c r="CS46" s="274"/>
      <c r="CT46" s="274"/>
      <c r="CU46" s="274"/>
      <c r="CV46" s="274"/>
      <c r="CW46" s="274"/>
      <c r="CX46" s="274"/>
      <c r="CY46" s="274"/>
      <c r="CZ46" s="274"/>
      <c r="DA46" s="274"/>
      <c r="DB46" s="274"/>
      <c r="DC46" s="274"/>
      <c r="DD46" s="274"/>
      <c r="DE46" s="274"/>
      <c r="DF46" s="274"/>
      <c r="DG46" s="274"/>
      <c r="DH46" s="274"/>
      <c r="DI46" s="274"/>
      <c r="DJ46" s="274"/>
      <c r="DK46" s="274"/>
      <c r="DL46" s="274"/>
      <c r="DM46" s="274"/>
      <c r="DN46" s="274"/>
      <c r="DO46" s="274"/>
      <c r="DP46" s="274"/>
      <c r="DQ46" s="274"/>
      <c r="DR46" s="274"/>
      <c r="DS46" s="274"/>
      <c r="DT46" s="274"/>
      <c r="DU46" s="274"/>
      <c r="DV46" s="274"/>
      <c r="DW46" s="274"/>
      <c r="DX46" s="274"/>
      <c r="DY46" s="274"/>
      <c r="DZ46" s="274"/>
      <c r="EA46" s="274"/>
      <c r="EB46" s="274"/>
      <c r="EC46" s="274"/>
      <c r="ED46" s="274"/>
      <c r="EE46" s="274"/>
      <c r="EF46" s="274"/>
      <c r="EG46" s="274"/>
      <c r="EH46" s="274"/>
      <c r="EI46" s="274"/>
      <c r="EJ46" s="274"/>
      <c r="EK46" s="274"/>
      <c r="EL46" s="274"/>
      <c r="EM46" s="274"/>
      <c r="EN46" s="274"/>
      <c r="EO46" s="274"/>
      <c r="EP46" s="274"/>
      <c r="EQ46" s="274"/>
      <c r="ER46" s="274"/>
      <c r="ES46" s="274"/>
      <c r="ET46" s="274"/>
      <c r="EU46" s="274"/>
      <c r="EV46" s="274"/>
      <c r="EW46" s="274"/>
      <c r="EX46" s="274"/>
      <c r="EY46" s="274"/>
      <c r="EZ46" s="274"/>
      <c r="FA46" s="274"/>
      <c r="FB46" s="274"/>
      <c r="FC46" s="274"/>
      <c r="FD46" s="274"/>
      <c r="FE46" s="274"/>
      <c r="FF46" s="274"/>
      <c r="FG46" s="274"/>
      <c r="FH46" s="274"/>
      <c r="FI46" s="274"/>
      <c r="FJ46" s="274"/>
      <c r="FK46" s="274"/>
      <c r="FL46" s="274"/>
      <c r="FM46" s="274"/>
      <c r="FN46" s="274"/>
      <c r="FO46" s="274"/>
      <c r="FP46" s="274"/>
      <c r="FQ46" s="274"/>
      <c r="FR46" s="274"/>
      <c r="FS46" s="274"/>
      <c r="FT46" s="274"/>
      <c r="FU46" s="274"/>
      <c r="FV46" s="274"/>
      <c r="FW46" s="274"/>
      <c r="FX46" s="274"/>
      <c r="FY46" s="274"/>
      <c r="FZ46" s="274"/>
      <c r="GA46" s="274"/>
      <c r="GB46" s="274"/>
      <c r="GC46" s="274"/>
      <c r="GD46" s="274"/>
      <c r="GE46" s="274"/>
      <c r="GF46" s="274"/>
      <c r="GG46" s="274"/>
      <c r="GH46" s="274"/>
      <c r="GI46" s="274"/>
      <c r="GJ46" s="274"/>
      <c r="GK46" s="274"/>
      <c r="GL46" s="274"/>
      <c r="GM46" s="274"/>
      <c r="GN46" s="274"/>
      <c r="GO46" s="274"/>
      <c r="GP46" s="274"/>
      <c r="GQ46" s="274"/>
      <c r="GR46" s="274"/>
      <c r="GS46" s="274"/>
      <c r="GT46" s="274"/>
      <c r="GU46" s="274"/>
      <c r="GV46" s="274"/>
      <c r="GW46" s="274"/>
      <c r="GX46" s="274"/>
      <c r="GY46" s="274"/>
      <c r="GZ46" s="274"/>
      <c r="HA46" s="274"/>
      <c r="HB46" s="274"/>
      <c r="HC46" s="274"/>
      <c r="HD46" s="274"/>
      <c r="HE46" s="274"/>
      <c r="HF46" s="274"/>
      <c r="HG46" s="274"/>
      <c r="HH46" s="274"/>
      <c r="HI46" s="274"/>
      <c r="HJ46" s="274"/>
      <c r="HK46" s="274"/>
      <c r="HL46" s="274"/>
      <c r="HM46" s="274"/>
      <c r="HN46" s="274"/>
      <c r="HO46" s="274"/>
      <c r="HP46" s="274"/>
      <c r="HQ46" s="274"/>
      <c r="HR46" s="274"/>
      <c r="HS46" s="274"/>
      <c r="HT46" s="274"/>
      <c r="HU46" s="274"/>
      <c r="HV46" s="274"/>
      <c r="HW46" s="274"/>
      <c r="HX46" s="274"/>
      <c r="HY46" s="274"/>
      <c r="HZ46" s="274"/>
      <c r="IA46" s="274"/>
      <c r="IB46" s="274"/>
      <c r="IC46" s="274"/>
      <c r="ID46" s="274"/>
      <c r="IE46" s="274"/>
      <c r="IF46" s="274"/>
      <c r="IG46" s="274"/>
      <c r="IH46" s="274"/>
      <c r="II46" s="274"/>
      <c r="IJ46" s="274"/>
      <c r="IK46" s="274"/>
      <c r="IL46" s="274"/>
      <c r="IM46" s="274"/>
      <c r="IN46" s="274"/>
      <c r="IO46" s="274"/>
      <c r="IP46" s="274"/>
      <c r="IQ46" s="274"/>
      <c r="IR46" s="274"/>
      <c r="IS46" s="274"/>
      <c r="IT46" s="274"/>
      <c r="IU46" s="274"/>
      <c r="IV46" s="274"/>
      <c r="IW46" s="274"/>
      <c r="IX46" s="274"/>
      <c r="IY46" s="274"/>
      <c r="IZ46" s="274"/>
      <c r="JA46" s="274"/>
      <c r="JB46" s="274"/>
      <c r="JC46" s="274"/>
      <c r="JD46" s="274"/>
      <c r="JE46" s="274"/>
      <c r="JF46" s="274"/>
      <c r="JG46" s="274"/>
      <c r="JH46" s="274"/>
      <c r="JI46" s="241">
        <f t="shared" si="0"/>
        <v>0</v>
      </c>
      <c r="JJ46" s="2"/>
      <c r="JK46" s="274"/>
      <c r="JL46" s="279"/>
      <c r="JM46" s="279"/>
      <c r="JN46" s="279"/>
      <c r="JO46" s="279"/>
      <c r="JP46" s="279"/>
    </row>
    <row r="47" spans="1:276" x14ac:dyDescent="0.25">
      <c r="A47" s="274"/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274"/>
      <c r="AO47" s="274"/>
      <c r="AP47" s="274"/>
      <c r="AQ47" s="274"/>
      <c r="AR47" s="274"/>
      <c r="AS47" s="274"/>
      <c r="AT47" s="274"/>
      <c r="AU47" s="274"/>
      <c r="AV47" s="274"/>
      <c r="AW47" s="274"/>
      <c r="AX47" s="274"/>
      <c r="AY47" s="274"/>
      <c r="AZ47" s="274"/>
      <c r="BA47" s="274"/>
      <c r="BB47" s="274"/>
      <c r="BC47" s="274"/>
      <c r="BD47" s="274"/>
      <c r="BE47" s="274"/>
      <c r="BF47" s="274"/>
      <c r="BG47" s="274"/>
      <c r="BH47" s="274"/>
      <c r="BI47" s="274"/>
      <c r="BJ47" s="274"/>
      <c r="BK47" s="274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74"/>
      <c r="BW47" s="274"/>
      <c r="BX47" s="274"/>
      <c r="BY47" s="274"/>
      <c r="BZ47" s="274"/>
      <c r="CA47" s="274"/>
      <c r="CB47" s="274"/>
      <c r="CC47" s="274"/>
      <c r="CD47" s="274"/>
      <c r="CE47" s="274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274"/>
      <c r="CT47" s="274"/>
      <c r="CU47" s="274"/>
      <c r="CV47" s="274"/>
      <c r="CW47" s="274"/>
      <c r="CX47" s="274"/>
      <c r="CY47" s="274"/>
      <c r="CZ47" s="274"/>
      <c r="DA47" s="274"/>
      <c r="DB47" s="274"/>
      <c r="DC47" s="274"/>
      <c r="DD47" s="274"/>
      <c r="DE47" s="274"/>
      <c r="DF47" s="274"/>
      <c r="DG47" s="274"/>
      <c r="DH47" s="274"/>
      <c r="DI47" s="274"/>
      <c r="DJ47" s="274"/>
      <c r="DK47" s="274"/>
      <c r="DL47" s="274"/>
      <c r="DM47" s="274"/>
      <c r="DN47" s="274"/>
      <c r="DO47" s="274"/>
      <c r="DP47" s="274"/>
      <c r="DQ47" s="274"/>
      <c r="DR47" s="274"/>
      <c r="DS47" s="274"/>
      <c r="DT47" s="274"/>
      <c r="DU47" s="274"/>
      <c r="DV47" s="274"/>
      <c r="DW47" s="274"/>
      <c r="DX47" s="274"/>
      <c r="DY47" s="274"/>
      <c r="DZ47" s="274"/>
      <c r="EA47" s="274"/>
      <c r="EB47" s="274"/>
      <c r="EC47" s="274"/>
      <c r="ED47" s="274"/>
      <c r="EE47" s="274"/>
      <c r="EF47" s="274"/>
      <c r="EG47" s="274"/>
      <c r="EH47" s="274"/>
      <c r="EI47" s="274"/>
      <c r="EJ47" s="274"/>
      <c r="EK47" s="274"/>
      <c r="EL47" s="274"/>
      <c r="EM47" s="274"/>
      <c r="EN47" s="274"/>
      <c r="EO47" s="274"/>
      <c r="EP47" s="274"/>
      <c r="EQ47" s="274"/>
      <c r="ER47" s="274"/>
      <c r="ES47" s="274"/>
      <c r="ET47" s="274"/>
      <c r="EU47" s="274"/>
      <c r="EV47" s="274"/>
      <c r="EW47" s="274"/>
      <c r="EX47" s="274"/>
      <c r="EY47" s="274"/>
      <c r="EZ47" s="274"/>
      <c r="FA47" s="274"/>
      <c r="FB47" s="274"/>
      <c r="FC47" s="274"/>
      <c r="FD47" s="274"/>
      <c r="FE47" s="274"/>
      <c r="FF47" s="274"/>
      <c r="FG47" s="274"/>
      <c r="FH47" s="274"/>
      <c r="FI47" s="274"/>
      <c r="FJ47" s="274"/>
      <c r="FK47" s="274"/>
      <c r="FL47" s="274"/>
      <c r="FM47" s="274"/>
      <c r="FN47" s="274"/>
      <c r="FO47" s="274"/>
      <c r="FP47" s="274"/>
      <c r="FQ47" s="274"/>
      <c r="FR47" s="274"/>
      <c r="FS47" s="274"/>
      <c r="FT47" s="274"/>
      <c r="FU47" s="274"/>
      <c r="FV47" s="274"/>
      <c r="FW47" s="274"/>
      <c r="FX47" s="274"/>
      <c r="FY47" s="274"/>
      <c r="FZ47" s="274"/>
      <c r="GA47" s="274"/>
      <c r="GB47" s="274"/>
      <c r="GC47" s="274"/>
      <c r="GD47" s="274"/>
      <c r="GE47" s="274"/>
      <c r="GF47" s="274"/>
      <c r="GG47" s="274"/>
      <c r="GH47" s="274"/>
      <c r="GI47" s="274"/>
      <c r="GJ47" s="274"/>
      <c r="GK47" s="274"/>
      <c r="GL47" s="274"/>
      <c r="GM47" s="274"/>
      <c r="GN47" s="274"/>
      <c r="GO47" s="274"/>
      <c r="GP47" s="274"/>
      <c r="GQ47" s="274"/>
      <c r="GR47" s="274"/>
      <c r="GS47" s="274"/>
      <c r="GT47" s="274"/>
      <c r="GU47" s="274"/>
      <c r="GV47" s="274"/>
      <c r="GW47" s="274"/>
      <c r="GX47" s="274"/>
      <c r="GY47" s="274"/>
      <c r="GZ47" s="274"/>
      <c r="HA47" s="274"/>
      <c r="HB47" s="274"/>
      <c r="HC47" s="274"/>
      <c r="HD47" s="274"/>
      <c r="HE47" s="274"/>
      <c r="HF47" s="274"/>
      <c r="HG47" s="274"/>
      <c r="HH47" s="274"/>
      <c r="HI47" s="274"/>
      <c r="HJ47" s="274"/>
      <c r="HK47" s="274"/>
      <c r="HL47" s="274"/>
      <c r="HM47" s="274"/>
      <c r="HN47" s="274"/>
      <c r="HO47" s="274"/>
      <c r="HP47" s="274"/>
      <c r="HQ47" s="274"/>
      <c r="HR47" s="274"/>
      <c r="HS47" s="274"/>
      <c r="HT47" s="274"/>
      <c r="HU47" s="274"/>
      <c r="HV47" s="274"/>
      <c r="HW47" s="274"/>
      <c r="HX47" s="274"/>
      <c r="HY47" s="274"/>
      <c r="HZ47" s="274"/>
      <c r="IA47" s="274"/>
      <c r="IB47" s="274"/>
      <c r="IC47" s="274"/>
      <c r="ID47" s="274"/>
      <c r="IE47" s="274"/>
      <c r="IF47" s="274"/>
      <c r="IG47" s="274"/>
      <c r="IH47" s="274"/>
      <c r="II47" s="274"/>
      <c r="IJ47" s="274"/>
      <c r="IK47" s="274"/>
      <c r="IL47" s="274"/>
      <c r="IM47" s="274"/>
      <c r="IN47" s="274"/>
      <c r="IO47" s="274"/>
      <c r="IP47" s="274"/>
      <c r="IQ47" s="274"/>
      <c r="IR47" s="274"/>
      <c r="IS47" s="274"/>
      <c r="IT47" s="274"/>
      <c r="IU47" s="274"/>
      <c r="IV47" s="274"/>
      <c r="IW47" s="274"/>
      <c r="IX47" s="274"/>
      <c r="IY47" s="274"/>
      <c r="IZ47" s="274"/>
      <c r="JA47" s="274"/>
      <c r="JB47" s="274"/>
      <c r="JC47" s="274"/>
      <c r="JD47" s="274"/>
      <c r="JE47" s="274"/>
      <c r="JF47" s="274"/>
      <c r="JG47" s="274"/>
      <c r="JH47" s="274"/>
      <c r="JI47" s="241">
        <f t="shared" si="0"/>
        <v>0</v>
      </c>
      <c r="JJ47" s="2"/>
      <c r="JK47" s="274"/>
      <c r="JL47" s="279"/>
      <c r="JM47" s="279"/>
      <c r="JN47" s="279"/>
      <c r="JO47" s="279"/>
      <c r="JP47" s="279"/>
    </row>
    <row r="48" spans="1:276" x14ac:dyDescent="0.25">
      <c r="A48" s="274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  <c r="CH48" s="274"/>
      <c r="CI48" s="274"/>
      <c r="CJ48" s="274"/>
      <c r="CK48" s="274"/>
      <c r="CL48" s="274"/>
      <c r="CM48" s="274"/>
      <c r="CN48" s="274"/>
      <c r="CO48" s="274"/>
      <c r="CP48" s="274"/>
      <c r="CQ48" s="274"/>
      <c r="CR48" s="274"/>
      <c r="CS48" s="274"/>
      <c r="CT48" s="274"/>
      <c r="CU48" s="274"/>
      <c r="CV48" s="274"/>
      <c r="CW48" s="274"/>
      <c r="CX48" s="274"/>
      <c r="CY48" s="274"/>
      <c r="CZ48" s="274"/>
      <c r="DA48" s="274"/>
      <c r="DB48" s="274"/>
      <c r="DC48" s="274"/>
      <c r="DD48" s="274"/>
      <c r="DE48" s="274"/>
      <c r="DF48" s="274"/>
      <c r="DG48" s="274"/>
      <c r="DH48" s="274"/>
      <c r="DI48" s="274"/>
      <c r="DJ48" s="274"/>
      <c r="DK48" s="274"/>
      <c r="DL48" s="274"/>
      <c r="DM48" s="274"/>
      <c r="DN48" s="274"/>
      <c r="DO48" s="274"/>
      <c r="DP48" s="274"/>
      <c r="DQ48" s="274"/>
      <c r="DR48" s="274"/>
      <c r="DS48" s="274"/>
      <c r="DT48" s="274"/>
      <c r="DU48" s="274"/>
      <c r="DV48" s="274"/>
      <c r="DW48" s="274"/>
      <c r="DX48" s="274"/>
      <c r="DY48" s="274"/>
      <c r="DZ48" s="274"/>
      <c r="EA48" s="274"/>
      <c r="EB48" s="274"/>
      <c r="EC48" s="274"/>
      <c r="ED48" s="274"/>
      <c r="EE48" s="274"/>
      <c r="EF48" s="274"/>
      <c r="EG48" s="274"/>
      <c r="EH48" s="274"/>
      <c r="EI48" s="274"/>
      <c r="EJ48" s="274"/>
      <c r="EK48" s="274"/>
      <c r="EL48" s="274"/>
      <c r="EM48" s="274"/>
      <c r="EN48" s="274"/>
      <c r="EO48" s="274"/>
      <c r="EP48" s="274"/>
      <c r="EQ48" s="274"/>
      <c r="ER48" s="274"/>
      <c r="ES48" s="274"/>
      <c r="ET48" s="274"/>
      <c r="EU48" s="274"/>
      <c r="EV48" s="274"/>
      <c r="EW48" s="274"/>
      <c r="EX48" s="274"/>
      <c r="EY48" s="274"/>
      <c r="EZ48" s="274"/>
      <c r="FA48" s="274"/>
      <c r="FB48" s="274"/>
      <c r="FC48" s="274"/>
      <c r="FD48" s="274"/>
      <c r="FE48" s="274"/>
      <c r="FF48" s="274"/>
      <c r="FG48" s="274"/>
      <c r="FH48" s="274"/>
      <c r="FI48" s="274"/>
      <c r="FJ48" s="274"/>
      <c r="FK48" s="274"/>
      <c r="FL48" s="274"/>
      <c r="FM48" s="274"/>
      <c r="FN48" s="274"/>
      <c r="FO48" s="274"/>
      <c r="FP48" s="274"/>
      <c r="FQ48" s="274"/>
      <c r="FR48" s="274"/>
      <c r="FS48" s="274"/>
      <c r="FT48" s="274"/>
      <c r="FU48" s="274"/>
      <c r="FV48" s="274"/>
      <c r="FW48" s="274"/>
      <c r="FX48" s="274"/>
      <c r="FY48" s="274"/>
      <c r="FZ48" s="274"/>
      <c r="GA48" s="274"/>
      <c r="GB48" s="274"/>
      <c r="GC48" s="274"/>
      <c r="GD48" s="274"/>
      <c r="GE48" s="274"/>
      <c r="GF48" s="274"/>
      <c r="GG48" s="274"/>
      <c r="GH48" s="274"/>
      <c r="GI48" s="274"/>
      <c r="GJ48" s="274"/>
      <c r="GK48" s="274"/>
      <c r="GL48" s="274"/>
      <c r="GM48" s="274"/>
      <c r="GN48" s="274"/>
      <c r="GO48" s="274"/>
      <c r="GP48" s="274"/>
      <c r="GQ48" s="274"/>
      <c r="GR48" s="274"/>
      <c r="GS48" s="274"/>
      <c r="GT48" s="274"/>
      <c r="GU48" s="274"/>
      <c r="GV48" s="274"/>
      <c r="GW48" s="274"/>
      <c r="GX48" s="274"/>
      <c r="GY48" s="274"/>
      <c r="GZ48" s="274"/>
      <c r="HA48" s="274"/>
      <c r="HB48" s="274"/>
      <c r="HC48" s="274"/>
      <c r="HD48" s="274"/>
      <c r="HE48" s="274"/>
      <c r="HF48" s="274"/>
      <c r="HG48" s="274"/>
      <c r="HH48" s="274"/>
      <c r="HI48" s="274"/>
      <c r="HJ48" s="274"/>
      <c r="HK48" s="274"/>
      <c r="HL48" s="274"/>
      <c r="HM48" s="274"/>
      <c r="HN48" s="274"/>
      <c r="HO48" s="274"/>
      <c r="HP48" s="274"/>
      <c r="HQ48" s="274"/>
      <c r="HR48" s="274"/>
      <c r="HS48" s="274"/>
      <c r="HT48" s="274"/>
      <c r="HU48" s="274"/>
      <c r="HV48" s="274"/>
      <c r="HW48" s="274"/>
      <c r="HX48" s="274"/>
      <c r="HY48" s="274"/>
      <c r="HZ48" s="274"/>
      <c r="IA48" s="274"/>
      <c r="IB48" s="274"/>
      <c r="IC48" s="274"/>
      <c r="ID48" s="274"/>
      <c r="IE48" s="274"/>
      <c r="IF48" s="274"/>
      <c r="IG48" s="274"/>
      <c r="IH48" s="274"/>
      <c r="II48" s="274"/>
      <c r="IJ48" s="274"/>
      <c r="IK48" s="274"/>
      <c r="IL48" s="274"/>
      <c r="IM48" s="274"/>
      <c r="IN48" s="274"/>
      <c r="IO48" s="274"/>
      <c r="IP48" s="274"/>
      <c r="IQ48" s="274"/>
      <c r="IR48" s="274"/>
      <c r="IS48" s="274"/>
      <c r="IT48" s="274"/>
      <c r="IU48" s="274"/>
      <c r="IV48" s="274"/>
      <c r="IW48" s="274"/>
      <c r="IX48" s="274"/>
      <c r="IY48" s="274"/>
      <c r="IZ48" s="274"/>
      <c r="JA48" s="274"/>
      <c r="JB48" s="274"/>
      <c r="JC48" s="274"/>
      <c r="JD48" s="274"/>
      <c r="JE48" s="274"/>
      <c r="JF48" s="274"/>
      <c r="JG48" s="274"/>
      <c r="JH48" s="274"/>
      <c r="JI48" s="241">
        <f t="shared" si="0"/>
        <v>0</v>
      </c>
      <c r="JJ48" s="2"/>
      <c r="JK48" s="274"/>
      <c r="JL48" s="279"/>
      <c r="JM48" s="279"/>
      <c r="JN48" s="279"/>
      <c r="JO48" s="279"/>
      <c r="JP48" s="279"/>
    </row>
    <row r="49" spans="1:276" x14ac:dyDescent="0.25">
      <c r="A49" s="274"/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4"/>
      <c r="AM49" s="274"/>
      <c r="AN49" s="274"/>
      <c r="AO49" s="274"/>
      <c r="AP49" s="274"/>
      <c r="AQ49" s="274"/>
      <c r="AR49" s="274"/>
      <c r="AS49" s="274"/>
      <c r="AT49" s="274"/>
      <c r="AU49" s="274"/>
      <c r="AV49" s="274"/>
      <c r="AW49" s="274"/>
      <c r="AX49" s="274"/>
      <c r="AY49" s="274"/>
      <c r="AZ49" s="274"/>
      <c r="BA49" s="274"/>
      <c r="BB49" s="274"/>
      <c r="BC49" s="274"/>
      <c r="BD49" s="274"/>
      <c r="BE49" s="274"/>
      <c r="BF49" s="274"/>
      <c r="BG49" s="274"/>
      <c r="BH49" s="274"/>
      <c r="BI49" s="274"/>
      <c r="BJ49" s="274"/>
      <c r="BK49" s="274"/>
      <c r="BL49" s="274"/>
      <c r="BM49" s="274"/>
      <c r="BN49" s="274"/>
      <c r="BO49" s="274"/>
      <c r="BP49" s="274"/>
      <c r="BQ49" s="274"/>
      <c r="BR49" s="274"/>
      <c r="BS49" s="274"/>
      <c r="BT49" s="274"/>
      <c r="BU49" s="274"/>
      <c r="BV49" s="274"/>
      <c r="BW49" s="274"/>
      <c r="BX49" s="274"/>
      <c r="BY49" s="274"/>
      <c r="BZ49" s="274"/>
      <c r="CA49" s="274"/>
      <c r="CB49" s="274"/>
      <c r="CC49" s="274"/>
      <c r="CD49" s="274"/>
      <c r="CE49" s="274"/>
      <c r="CF49" s="274"/>
      <c r="CG49" s="274"/>
      <c r="CH49" s="274"/>
      <c r="CI49" s="274"/>
      <c r="CJ49" s="274"/>
      <c r="CK49" s="274"/>
      <c r="CL49" s="274"/>
      <c r="CM49" s="274"/>
      <c r="CN49" s="274"/>
      <c r="CO49" s="274"/>
      <c r="CP49" s="274"/>
      <c r="CQ49" s="274"/>
      <c r="CR49" s="274"/>
      <c r="CS49" s="274"/>
      <c r="CT49" s="274"/>
      <c r="CU49" s="274"/>
      <c r="CV49" s="274"/>
      <c r="CW49" s="274"/>
      <c r="CX49" s="274"/>
      <c r="CY49" s="274"/>
      <c r="CZ49" s="274"/>
      <c r="DA49" s="274"/>
      <c r="DB49" s="274"/>
      <c r="DC49" s="274"/>
      <c r="DD49" s="274"/>
      <c r="DE49" s="274"/>
      <c r="DF49" s="274"/>
      <c r="DG49" s="274"/>
      <c r="DH49" s="274"/>
      <c r="DI49" s="274"/>
      <c r="DJ49" s="274"/>
      <c r="DK49" s="274"/>
      <c r="DL49" s="274"/>
      <c r="DM49" s="274"/>
      <c r="DN49" s="274"/>
      <c r="DO49" s="274"/>
      <c r="DP49" s="274"/>
      <c r="DQ49" s="274"/>
      <c r="DR49" s="274"/>
      <c r="DS49" s="274"/>
      <c r="DT49" s="274"/>
      <c r="DU49" s="274"/>
      <c r="DV49" s="274"/>
      <c r="DW49" s="274"/>
      <c r="DX49" s="274"/>
      <c r="DY49" s="274"/>
      <c r="DZ49" s="274"/>
      <c r="EA49" s="274"/>
      <c r="EB49" s="274"/>
      <c r="EC49" s="274"/>
      <c r="ED49" s="274"/>
      <c r="EE49" s="274"/>
      <c r="EF49" s="274"/>
      <c r="EG49" s="274"/>
      <c r="EH49" s="274"/>
      <c r="EI49" s="274"/>
      <c r="EJ49" s="274"/>
      <c r="EK49" s="274"/>
      <c r="EL49" s="274"/>
      <c r="EM49" s="274"/>
      <c r="EN49" s="274"/>
      <c r="EO49" s="274"/>
      <c r="EP49" s="274"/>
      <c r="EQ49" s="274"/>
      <c r="ER49" s="274"/>
      <c r="ES49" s="274"/>
      <c r="ET49" s="274"/>
      <c r="EU49" s="274"/>
      <c r="EV49" s="274"/>
      <c r="EW49" s="274"/>
      <c r="EX49" s="274"/>
      <c r="EY49" s="274"/>
      <c r="EZ49" s="274"/>
      <c r="FA49" s="274"/>
      <c r="FB49" s="274"/>
      <c r="FC49" s="274"/>
      <c r="FD49" s="274"/>
      <c r="FE49" s="274"/>
      <c r="FF49" s="274"/>
      <c r="FG49" s="274"/>
      <c r="FH49" s="274"/>
      <c r="FI49" s="274"/>
      <c r="FJ49" s="274"/>
      <c r="FK49" s="274"/>
      <c r="FL49" s="274"/>
      <c r="FM49" s="274"/>
      <c r="FN49" s="274"/>
      <c r="FO49" s="274"/>
      <c r="FP49" s="274"/>
      <c r="FQ49" s="274"/>
      <c r="FR49" s="274"/>
      <c r="FS49" s="274"/>
      <c r="FT49" s="274"/>
      <c r="FU49" s="274"/>
      <c r="FV49" s="274"/>
      <c r="FW49" s="274"/>
      <c r="FX49" s="274"/>
      <c r="FY49" s="274"/>
      <c r="FZ49" s="274"/>
      <c r="GA49" s="274"/>
      <c r="GB49" s="274"/>
      <c r="GC49" s="274"/>
      <c r="GD49" s="274"/>
      <c r="GE49" s="274"/>
      <c r="GF49" s="274"/>
      <c r="GG49" s="274"/>
      <c r="GH49" s="274"/>
      <c r="GI49" s="274"/>
      <c r="GJ49" s="274"/>
      <c r="GK49" s="274"/>
      <c r="GL49" s="274"/>
      <c r="GM49" s="274"/>
      <c r="GN49" s="274"/>
      <c r="GO49" s="274"/>
      <c r="GP49" s="274"/>
      <c r="GQ49" s="274"/>
      <c r="GR49" s="274"/>
      <c r="GS49" s="274"/>
      <c r="GT49" s="274"/>
      <c r="GU49" s="274"/>
      <c r="GV49" s="274"/>
      <c r="GW49" s="274"/>
      <c r="GX49" s="274"/>
      <c r="GY49" s="274"/>
      <c r="GZ49" s="274"/>
      <c r="HA49" s="274"/>
      <c r="HB49" s="274"/>
      <c r="HC49" s="274"/>
      <c r="HD49" s="274"/>
      <c r="HE49" s="274"/>
      <c r="HF49" s="274"/>
      <c r="HG49" s="274"/>
      <c r="HH49" s="274"/>
      <c r="HI49" s="274"/>
      <c r="HJ49" s="274"/>
      <c r="HK49" s="274"/>
      <c r="HL49" s="274"/>
      <c r="HM49" s="274"/>
      <c r="HN49" s="274"/>
      <c r="HO49" s="274"/>
      <c r="HP49" s="274"/>
      <c r="HQ49" s="274"/>
      <c r="HR49" s="274"/>
      <c r="HS49" s="274"/>
      <c r="HT49" s="274"/>
      <c r="HU49" s="274"/>
      <c r="HV49" s="274"/>
      <c r="HW49" s="274"/>
      <c r="HX49" s="274"/>
      <c r="HY49" s="274"/>
      <c r="HZ49" s="274"/>
      <c r="IA49" s="274"/>
      <c r="IB49" s="274"/>
      <c r="IC49" s="274"/>
      <c r="ID49" s="274"/>
      <c r="IE49" s="274"/>
      <c r="IF49" s="274"/>
      <c r="IG49" s="274"/>
      <c r="IH49" s="274"/>
      <c r="II49" s="274"/>
      <c r="IJ49" s="274"/>
      <c r="IK49" s="274"/>
      <c r="IL49" s="274"/>
      <c r="IM49" s="274"/>
      <c r="IN49" s="274"/>
      <c r="IO49" s="274"/>
      <c r="IP49" s="274"/>
      <c r="IQ49" s="274"/>
      <c r="IR49" s="274"/>
      <c r="IS49" s="274"/>
      <c r="IT49" s="274"/>
      <c r="IU49" s="274"/>
      <c r="IV49" s="274"/>
      <c r="IW49" s="274"/>
      <c r="IX49" s="274"/>
      <c r="IY49" s="274"/>
      <c r="IZ49" s="274"/>
      <c r="JA49" s="274"/>
      <c r="JB49" s="274"/>
      <c r="JC49" s="274"/>
      <c r="JD49" s="274"/>
      <c r="JE49" s="274"/>
      <c r="JF49" s="274"/>
      <c r="JG49" s="274"/>
      <c r="JH49" s="274"/>
      <c r="JI49" s="241">
        <f t="shared" si="0"/>
        <v>0</v>
      </c>
      <c r="JJ49" s="2"/>
      <c r="JK49" s="274"/>
      <c r="JL49" s="279"/>
      <c r="JM49" s="279"/>
      <c r="JN49" s="279"/>
      <c r="JO49" s="279"/>
      <c r="JP49" s="279"/>
    </row>
    <row r="50" spans="1:276" x14ac:dyDescent="0.25">
      <c r="A50" s="274"/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274"/>
      <c r="AE50" s="274"/>
      <c r="AF50" s="274"/>
      <c r="AG50" s="274"/>
      <c r="AH50" s="274"/>
      <c r="AI50" s="274"/>
      <c r="AJ50" s="274"/>
      <c r="AK50" s="274"/>
      <c r="AL50" s="274"/>
      <c r="AM50" s="274"/>
      <c r="AN50" s="274"/>
      <c r="AO50" s="274"/>
      <c r="AP50" s="274"/>
      <c r="AQ50" s="274"/>
      <c r="AR50" s="274"/>
      <c r="AS50" s="274"/>
      <c r="AT50" s="274"/>
      <c r="AU50" s="274"/>
      <c r="AV50" s="274"/>
      <c r="AW50" s="274"/>
      <c r="AX50" s="274"/>
      <c r="AY50" s="274"/>
      <c r="AZ50" s="274"/>
      <c r="BA50" s="274"/>
      <c r="BB50" s="274"/>
      <c r="BC50" s="274"/>
      <c r="BD50" s="274"/>
      <c r="BE50" s="274"/>
      <c r="BF50" s="274"/>
      <c r="BG50" s="274"/>
      <c r="BH50" s="274"/>
      <c r="BI50" s="274"/>
      <c r="BJ50" s="274"/>
      <c r="BK50" s="274"/>
      <c r="BL50" s="274"/>
      <c r="BM50" s="274"/>
      <c r="BN50" s="274"/>
      <c r="BO50" s="274"/>
      <c r="BP50" s="274"/>
      <c r="BQ50" s="274"/>
      <c r="BR50" s="274"/>
      <c r="BS50" s="274"/>
      <c r="BT50" s="274"/>
      <c r="BU50" s="274"/>
      <c r="BV50" s="274"/>
      <c r="BW50" s="274"/>
      <c r="BX50" s="274"/>
      <c r="BY50" s="274"/>
      <c r="BZ50" s="274"/>
      <c r="CA50" s="274"/>
      <c r="CB50" s="274"/>
      <c r="CC50" s="274"/>
      <c r="CD50" s="274"/>
      <c r="CE50" s="274"/>
      <c r="CF50" s="274"/>
      <c r="CG50" s="274"/>
      <c r="CH50" s="274"/>
      <c r="CI50" s="274"/>
      <c r="CJ50" s="274"/>
      <c r="CK50" s="274"/>
      <c r="CL50" s="274"/>
      <c r="CM50" s="274"/>
      <c r="CN50" s="274"/>
      <c r="CO50" s="274"/>
      <c r="CP50" s="274"/>
      <c r="CQ50" s="274"/>
      <c r="CR50" s="274"/>
      <c r="CS50" s="274"/>
      <c r="CT50" s="274"/>
      <c r="CU50" s="274"/>
      <c r="CV50" s="274"/>
      <c r="CW50" s="274"/>
      <c r="CX50" s="274"/>
      <c r="CY50" s="274"/>
      <c r="CZ50" s="274"/>
      <c r="DA50" s="274"/>
      <c r="DB50" s="274"/>
      <c r="DC50" s="274"/>
      <c r="DD50" s="274"/>
      <c r="DE50" s="274"/>
      <c r="DF50" s="274"/>
      <c r="DG50" s="274"/>
      <c r="DH50" s="274"/>
      <c r="DI50" s="274"/>
      <c r="DJ50" s="274"/>
      <c r="DK50" s="274"/>
      <c r="DL50" s="274"/>
      <c r="DM50" s="274"/>
      <c r="DN50" s="274"/>
      <c r="DO50" s="274"/>
      <c r="DP50" s="274"/>
      <c r="DQ50" s="274"/>
      <c r="DR50" s="274"/>
      <c r="DS50" s="274"/>
      <c r="DT50" s="274"/>
      <c r="DU50" s="274"/>
      <c r="DV50" s="274"/>
      <c r="DW50" s="274"/>
      <c r="DX50" s="274"/>
      <c r="DY50" s="274"/>
      <c r="DZ50" s="274"/>
      <c r="EA50" s="274"/>
      <c r="EB50" s="274"/>
      <c r="EC50" s="274"/>
      <c r="ED50" s="274"/>
      <c r="EE50" s="274"/>
      <c r="EF50" s="274"/>
      <c r="EG50" s="274"/>
      <c r="EH50" s="274"/>
      <c r="EI50" s="274"/>
      <c r="EJ50" s="274"/>
      <c r="EK50" s="274"/>
      <c r="EL50" s="274"/>
      <c r="EM50" s="274"/>
      <c r="EN50" s="274"/>
      <c r="EO50" s="274"/>
      <c r="EP50" s="274"/>
      <c r="EQ50" s="274"/>
      <c r="ER50" s="274"/>
      <c r="ES50" s="274"/>
      <c r="ET50" s="274"/>
      <c r="EU50" s="274"/>
      <c r="EV50" s="274"/>
      <c r="EW50" s="274"/>
      <c r="EX50" s="274"/>
      <c r="EY50" s="274"/>
      <c r="EZ50" s="274"/>
      <c r="FA50" s="274"/>
      <c r="FB50" s="274"/>
      <c r="FC50" s="274"/>
      <c r="FD50" s="274"/>
      <c r="FE50" s="274"/>
      <c r="FF50" s="274"/>
      <c r="FG50" s="274"/>
      <c r="FH50" s="274"/>
      <c r="FI50" s="274"/>
      <c r="FJ50" s="274"/>
      <c r="FK50" s="274"/>
      <c r="FL50" s="274"/>
      <c r="FM50" s="274"/>
      <c r="FN50" s="274"/>
      <c r="FO50" s="274"/>
      <c r="FP50" s="274"/>
      <c r="FQ50" s="274"/>
      <c r="FR50" s="274"/>
      <c r="FS50" s="274"/>
      <c r="FT50" s="274"/>
      <c r="FU50" s="274"/>
      <c r="FV50" s="274"/>
      <c r="FW50" s="274"/>
      <c r="FX50" s="274"/>
      <c r="FY50" s="274"/>
      <c r="FZ50" s="274"/>
      <c r="GA50" s="274"/>
      <c r="GB50" s="274"/>
      <c r="GC50" s="274"/>
      <c r="GD50" s="274"/>
      <c r="GE50" s="274"/>
      <c r="GF50" s="274"/>
      <c r="GG50" s="274"/>
      <c r="GH50" s="274"/>
      <c r="GI50" s="274"/>
      <c r="GJ50" s="274"/>
      <c r="GK50" s="274"/>
      <c r="GL50" s="274"/>
      <c r="GM50" s="274"/>
      <c r="GN50" s="274"/>
      <c r="GO50" s="274"/>
      <c r="GP50" s="274"/>
      <c r="GQ50" s="274"/>
      <c r="GR50" s="274"/>
      <c r="GS50" s="274"/>
      <c r="GT50" s="274"/>
      <c r="GU50" s="274"/>
      <c r="GV50" s="274"/>
      <c r="GW50" s="274"/>
      <c r="GX50" s="274"/>
      <c r="GY50" s="274"/>
      <c r="GZ50" s="274"/>
      <c r="HA50" s="274"/>
      <c r="HB50" s="274"/>
      <c r="HC50" s="274"/>
      <c r="HD50" s="274"/>
      <c r="HE50" s="274"/>
      <c r="HF50" s="274"/>
      <c r="HG50" s="274"/>
      <c r="HH50" s="274"/>
      <c r="HI50" s="274"/>
      <c r="HJ50" s="274"/>
      <c r="HK50" s="274"/>
      <c r="HL50" s="274"/>
      <c r="HM50" s="274"/>
      <c r="HN50" s="274"/>
      <c r="HO50" s="274"/>
      <c r="HP50" s="274"/>
      <c r="HQ50" s="274"/>
      <c r="HR50" s="274"/>
      <c r="HS50" s="274"/>
      <c r="HT50" s="274"/>
      <c r="HU50" s="274"/>
      <c r="HV50" s="274"/>
      <c r="HW50" s="274"/>
      <c r="HX50" s="274"/>
      <c r="HY50" s="274"/>
      <c r="HZ50" s="274"/>
      <c r="IA50" s="274"/>
      <c r="IB50" s="274"/>
      <c r="IC50" s="274"/>
      <c r="ID50" s="274"/>
      <c r="IE50" s="274"/>
      <c r="IF50" s="274"/>
      <c r="IG50" s="274"/>
      <c r="IH50" s="274"/>
      <c r="II50" s="274"/>
      <c r="IJ50" s="274"/>
      <c r="IK50" s="274"/>
      <c r="IL50" s="274"/>
      <c r="IM50" s="274"/>
      <c r="IN50" s="274"/>
      <c r="IO50" s="274"/>
      <c r="IP50" s="274"/>
      <c r="IQ50" s="274"/>
      <c r="IR50" s="274"/>
      <c r="IS50" s="274"/>
      <c r="IT50" s="274"/>
      <c r="IU50" s="274"/>
      <c r="IV50" s="274"/>
      <c r="IW50" s="274"/>
      <c r="IX50" s="274"/>
      <c r="IY50" s="274"/>
      <c r="IZ50" s="274"/>
      <c r="JA50" s="274"/>
      <c r="JB50" s="274"/>
      <c r="JC50" s="274"/>
      <c r="JD50" s="274"/>
      <c r="JE50" s="274"/>
      <c r="JF50" s="274"/>
      <c r="JG50" s="274"/>
      <c r="JH50" s="274"/>
      <c r="JI50" s="241">
        <f t="shared" si="0"/>
        <v>0</v>
      </c>
      <c r="JJ50" s="2"/>
      <c r="JK50" s="274"/>
      <c r="JL50" s="279"/>
      <c r="JM50" s="279"/>
      <c r="JN50" s="279"/>
      <c r="JO50" s="279"/>
      <c r="JP50" s="279"/>
    </row>
    <row r="51" spans="1:276" x14ac:dyDescent="0.25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  <c r="X51" s="274"/>
      <c r="Y51" s="274"/>
      <c r="Z51" s="274"/>
      <c r="AA51" s="274"/>
      <c r="AB51" s="274"/>
      <c r="AC51" s="274"/>
      <c r="AD51" s="274"/>
      <c r="AE51" s="274"/>
      <c r="AF51" s="274"/>
      <c r="AG51" s="274"/>
      <c r="AH51" s="274"/>
      <c r="AI51" s="274"/>
      <c r="AJ51" s="274"/>
      <c r="AK51" s="274"/>
      <c r="AL51" s="274"/>
      <c r="AM51" s="274"/>
      <c r="AN51" s="274"/>
      <c r="AO51" s="274"/>
      <c r="AP51" s="274"/>
      <c r="AQ51" s="274"/>
      <c r="AR51" s="274"/>
      <c r="AS51" s="274"/>
      <c r="AT51" s="274"/>
      <c r="AU51" s="274"/>
      <c r="AV51" s="274"/>
      <c r="AW51" s="274"/>
      <c r="AX51" s="274"/>
      <c r="AY51" s="274"/>
      <c r="AZ51" s="274"/>
      <c r="BA51" s="274"/>
      <c r="BB51" s="274"/>
      <c r="BC51" s="274"/>
      <c r="BD51" s="274"/>
      <c r="BE51" s="274"/>
      <c r="BF51" s="274"/>
      <c r="BG51" s="274"/>
      <c r="BH51" s="274"/>
      <c r="BI51" s="274"/>
      <c r="BJ51" s="274"/>
      <c r="BK51" s="274"/>
      <c r="BL51" s="274"/>
      <c r="BM51" s="274"/>
      <c r="BN51" s="274"/>
      <c r="BO51" s="274"/>
      <c r="BP51" s="274"/>
      <c r="BQ51" s="274"/>
      <c r="BR51" s="274"/>
      <c r="BS51" s="274"/>
      <c r="BT51" s="274"/>
      <c r="BU51" s="274"/>
      <c r="BV51" s="274"/>
      <c r="BW51" s="274"/>
      <c r="BX51" s="274"/>
      <c r="BY51" s="274"/>
      <c r="BZ51" s="274"/>
      <c r="CA51" s="274"/>
      <c r="CB51" s="274"/>
      <c r="CC51" s="274"/>
      <c r="CD51" s="274"/>
      <c r="CE51" s="274"/>
      <c r="CF51" s="274"/>
      <c r="CG51" s="274"/>
      <c r="CH51" s="274"/>
      <c r="CI51" s="274"/>
      <c r="CJ51" s="274"/>
      <c r="CK51" s="274"/>
      <c r="CL51" s="274"/>
      <c r="CM51" s="274"/>
      <c r="CN51" s="274"/>
      <c r="CO51" s="274"/>
      <c r="CP51" s="274"/>
      <c r="CQ51" s="274"/>
      <c r="CR51" s="274"/>
      <c r="CS51" s="274"/>
      <c r="CT51" s="274"/>
      <c r="CU51" s="274"/>
      <c r="CV51" s="274"/>
      <c r="CW51" s="274"/>
      <c r="CX51" s="274"/>
      <c r="CY51" s="274"/>
      <c r="CZ51" s="274"/>
      <c r="DA51" s="274"/>
      <c r="DB51" s="274"/>
      <c r="DC51" s="274"/>
      <c r="DD51" s="274"/>
      <c r="DE51" s="274"/>
      <c r="DF51" s="274"/>
      <c r="DG51" s="274"/>
      <c r="DH51" s="274"/>
      <c r="DI51" s="274"/>
      <c r="DJ51" s="274"/>
      <c r="DK51" s="274"/>
      <c r="DL51" s="274"/>
      <c r="DM51" s="274"/>
      <c r="DN51" s="274"/>
      <c r="DO51" s="274"/>
      <c r="DP51" s="274"/>
      <c r="DQ51" s="274"/>
      <c r="DR51" s="274"/>
      <c r="DS51" s="274"/>
      <c r="DT51" s="274"/>
      <c r="DU51" s="274"/>
      <c r="DV51" s="274"/>
      <c r="DW51" s="274"/>
      <c r="DX51" s="274"/>
      <c r="DY51" s="274"/>
      <c r="DZ51" s="274"/>
      <c r="EA51" s="274"/>
      <c r="EB51" s="274"/>
      <c r="EC51" s="274"/>
      <c r="ED51" s="274"/>
      <c r="EE51" s="274"/>
      <c r="EF51" s="274"/>
      <c r="EG51" s="274"/>
      <c r="EH51" s="274"/>
      <c r="EI51" s="274"/>
      <c r="EJ51" s="274"/>
      <c r="EK51" s="274"/>
      <c r="EL51" s="274"/>
      <c r="EM51" s="274"/>
      <c r="EN51" s="274"/>
      <c r="EO51" s="274"/>
      <c r="EP51" s="274"/>
      <c r="EQ51" s="274"/>
      <c r="ER51" s="274"/>
      <c r="ES51" s="274"/>
      <c r="ET51" s="274"/>
      <c r="EU51" s="274"/>
      <c r="EV51" s="274"/>
      <c r="EW51" s="274"/>
      <c r="EX51" s="274"/>
      <c r="EY51" s="274"/>
      <c r="EZ51" s="274"/>
      <c r="FA51" s="274"/>
      <c r="FB51" s="274"/>
      <c r="FC51" s="274"/>
      <c r="FD51" s="274"/>
      <c r="FE51" s="274"/>
      <c r="FF51" s="274"/>
      <c r="FG51" s="274"/>
      <c r="FH51" s="274"/>
      <c r="FI51" s="274"/>
      <c r="FJ51" s="274"/>
      <c r="FK51" s="274"/>
      <c r="FL51" s="274"/>
      <c r="FM51" s="274"/>
      <c r="FN51" s="274"/>
      <c r="FO51" s="274"/>
      <c r="FP51" s="274"/>
      <c r="FQ51" s="274"/>
      <c r="FR51" s="274"/>
      <c r="FS51" s="274"/>
      <c r="FT51" s="274"/>
      <c r="FU51" s="274"/>
      <c r="FV51" s="274"/>
      <c r="FW51" s="274"/>
      <c r="FX51" s="274"/>
      <c r="FY51" s="274"/>
      <c r="FZ51" s="274"/>
      <c r="GA51" s="274"/>
      <c r="GB51" s="274"/>
      <c r="GC51" s="274"/>
      <c r="GD51" s="274"/>
      <c r="GE51" s="274"/>
      <c r="GF51" s="274"/>
      <c r="GG51" s="274"/>
      <c r="GH51" s="274"/>
      <c r="GI51" s="274"/>
      <c r="GJ51" s="274"/>
      <c r="GK51" s="274"/>
      <c r="GL51" s="274"/>
      <c r="GM51" s="274"/>
      <c r="GN51" s="274"/>
      <c r="GO51" s="274"/>
      <c r="GP51" s="274"/>
      <c r="GQ51" s="274"/>
      <c r="GR51" s="274"/>
      <c r="GS51" s="274"/>
      <c r="GT51" s="274"/>
      <c r="GU51" s="274"/>
      <c r="GV51" s="274"/>
      <c r="GW51" s="274"/>
      <c r="GX51" s="274"/>
      <c r="GY51" s="274"/>
      <c r="GZ51" s="274"/>
      <c r="HA51" s="274"/>
      <c r="HB51" s="274"/>
      <c r="HC51" s="274"/>
      <c r="HD51" s="274"/>
      <c r="HE51" s="274"/>
      <c r="HF51" s="274"/>
      <c r="HG51" s="274"/>
      <c r="HH51" s="274"/>
      <c r="HI51" s="274"/>
      <c r="HJ51" s="274"/>
      <c r="HK51" s="274"/>
      <c r="HL51" s="274"/>
      <c r="HM51" s="274"/>
      <c r="HN51" s="274"/>
      <c r="HO51" s="274"/>
      <c r="HP51" s="274"/>
      <c r="HQ51" s="274"/>
      <c r="HR51" s="274"/>
      <c r="HS51" s="274"/>
      <c r="HT51" s="274"/>
      <c r="HU51" s="274"/>
      <c r="HV51" s="274"/>
      <c r="HW51" s="274"/>
      <c r="HX51" s="274"/>
      <c r="HY51" s="274"/>
      <c r="HZ51" s="274"/>
      <c r="IA51" s="274"/>
      <c r="IB51" s="274"/>
      <c r="IC51" s="274"/>
      <c r="ID51" s="274"/>
      <c r="IE51" s="274"/>
      <c r="IF51" s="274"/>
      <c r="IG51" s="274"/>
      <c r="IH51" s="274"/>
      <c r="II51" s="274"/>
      <c r="IJ51" s="274"/>
      <c r="IK51" s="274"/>
      <c r="IL51" s="274"/>
      <c r="IM51" s="274"/>
      <c r="IN51" s="274"/>
      <c r="IO51" s="274"/>
      <c r="IP51" s="274"/>
      <c r="IQ51" s="274"/>
      <c r="IR51" s="274"/>
      <c r="IS51" s="274"/>
      <c r="IT51" s="274"/>
      <c r="IU51" s="274"/>
      <c r="IV51" s="274"/>
      <c r="IW51" s="274"/>
      <c r="IX51" s="274"/>
      <c r="IY51" s="274"/>
      <c r="IZ51" s="274"/>
      <c r="JA51" s="274"/>
      <c r="JB51" s="274"/>
      <c r="JC51" s="274"/>
      <c r="JD51" s="274"/>
      <c r="JE51" s="274"/>
      <c r="JF51" s="274"/>
      <c r="JG51" s="274"/>
      <c r="JH51" s="274"/>
      <c r="JI51" s="241">
        <f t="shared" si="0"/>
        <v>0</v>
      </c>
      <c r="JJ51" s="2"/>
      <c r="JK51" s="274"/>
      <c r="JL51" s="279"/>
      <c r="JM51" s="279"/>
      <c r="JN51" s="279"/>
      <c r="JO51" s="279"/>
      <c r="JP51" s="279"/>
    </row>
    <row r="52" spans="1:276" x14ac:dyDescent="0.25">
      <c r="A52" s="274"/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4"/>
      <c r="AB52" s="274"/>
      <c r="AC52" s="274"/>
      <c r="AD52" s="274"/>
      <c r="AE52" s="274"/>
      <c r="AF52" s="274"/>
      <c r="AG52" s="274"/>
      <c r="AH52" s="274"/>
      <c r="AI52" s="274"/>
      <c r="AJ52" s="274"/>
      <c r="AK52" s="274"/>
      <c r="AL52" s="274"/>
      <c r="AM52" s="274"/>
      <c r="AN52" s="274"/>
      <c r="AO52" s="274"/>
      <c r="AP52" s="274"/>
      <c r="AQ52" s="274"/>
      <c r="AR52" s="274"/>
      <c r="AS52" s="274"/>
      <c r="AT52" s="274"/>
      <c r="AU52" s="274"/>
      <c r="AV52" s="274"/>
      <c r="AW52" s="274"/>
      <c r="AX52" s="274"/>
      <c r="AY52" s="274"/>
      <c r="AZ52" s="274"/>
      <c r="BA52" s="274"/>
      <c r="BB52" s="274"/>
      <c r="BC52" s="274"/>
      <c r="BD52" s="274"/>
      <c r="BE52" s="274"/>
      <c r="BF52" s="274"/>
      <c r="BG52" s="274"/>
      <c r="BH52" s="274"/>
      <c r="BI52" s="274"/>
      <c r="BJ52" s="274"/>
      <c r="BK52" s="274"/>
      <c r="BL52" s="274"/>
      <c r="BM52" s="274"/>
      <c r="BN52" s="274"/>
      <c r="BO52" s="274"/>
      <c r="BP52" s="274"/>
      <c r="BQ52" s="274"/>
      <c r="BR52" s="274"/>
      <c r="BS52" s="274"/>
      <c r="BT52" s="274"/>
      <c r="BU52" s="274"/>
      <c r="BV52" s="274"/>
      <c r="BW52" s="274"/>
      <c r="BX52" s="274"/>
      <c r="BY52" s="274"/>
      <c r="BZ52" s="274"/>
      <c r="CA52" s="274"/>
      <c r="CB52" s="274"/>
      <c r="CC52" s="274"/>
      <c r="CD52" s="274"/>
      <c r="CE52" s="274"/>
      <c r="CF52" s="274"/>
      <c r="CG52" s="274"/>
      <c r="CH52" s="274"/>
      <c r="CI52" s="274"/>
      <c r="CJ52" s="274"/>
      <c r="CK52" s="274"/>
      <c r="CL52" s="274"/>
      <c r="CM52" s="274"/>
      <c r="CN52" s="274"/>
      <c r="CO52" s="274"/>
      <c r="CP52" s="274"/>
      <c r="CQ52" s="274"/>
      <c r="CR52" s="274"/>
      <c r="CS52" s="274"/>
      <c r="CT52" s="274"/>
      <c r="CU52" s="274"/>
      <c r="CV52" s="274"/>
      <c r="CW52" s="274"/>
      <c r="CX52" s="274"/>
      <c r="CY52" s="274"/>
      <c r="CZ52" s="274"/>
      <c r="DA52" s="274"/>
      <c r="DB52" s="274"/>
      <c r="DC52" s="274"/>
      <c r="DD52" s="274"/>
      <c r="DE52" s="274"/>
      <c r="DF52" s="274"/>
      <c r="DG52" s="274"/>
      <c r="DH52" s="274"/>
      <c r="DI52" s="274"/>
      <c r="DJ52" s="274"/>
      <c r="DK52" s="274"/>
      <c r="DL52" s="274"/>
      <c r="DM52" s="274"/>
      <c r="DN52" s="274"/>
      <c r="DO52" s="274"/>
      <c r="DP52" s="274"/>
      <c r="DQ52" s="274"/>
      <c r="DR52" s="274"/>
      <c r="DS52" s="274"/>
      <c r="DT52" s="274"/>
      <c r="DU52" s="274"/>
      <c r="DV52" s="274"/>
      <c r="DW52" s="274"/>
      <c r="DX52" s="274"/>
      <c r="DY52" s="274"/>
      <c r="DZ52" s="274"/>
      <c r="EA52" s="274"/>
      <c r="EB52" s="274"/>
      <c r="EC52" s="274"/>
      <c r="ED52" s="274"/>
      <c r="EE52" s="274"/>
      <c r="EF52" s="274"/>
      <c r="EG52" s="274"/>
      <c r="EH52" s="274"/>
      <c r="EI52" s="274"/>
      <c r="EJ52" s="274"/>
      <c r="EK52" s="274"/>
      <c r="EL52" s="274"/>
      <c r="EM52" s="274"/>
      <c r="EN52" s="274"/>
      <c r="EO52" s="274"/>
      <c r="EP52" s="274"/>
      <c r="EQ52" s="274"/>
      <c r="ER52" s="274"/>
      <c r="ES52" s="274"/>
      <c r="ET52" s="274"/>
      <c r="EU52" s="274"/>
      <c r="EV52" s="274"/>
      <c r="EW52" s="274"/>
      <c r="EX52" s="274"/>
      <c r="EY52" s="274"/>
      <c r="EZ52" s="274"/>
      <c r="FA52" s="274"/>
      <c r="FB52" s="274"/>
      <c r="FC52" s="274"/>
      <c r="FD52" s="274"/>
      <c r="FE52" s="274"/>
      <c r="FF52" s="274"/>
      <c r="FG52" s="274"/>
      <c r="FH52" s="274"/>
      <c r="FI52" s="274"/>
      <c r="FJ52" s="274"/>
      <c r="FK52" s="274"/>
      <c r="FL52" s="274"/>
      <c r="FM52" s="274"/>
      <c r="FN52" s="274"/>
      <c r="FO52" s="274"/>
      <c r="FP52" s="274"/>
      <c r="FQ52" s="274"/>
      <c r="FR52" s="274"/>
      <c r="FS52" s="274"/>
      <c r="FT52" s="274"/>
      <c r="FU52" s="274"/>
      <c r="FV52" s="274"/>
      <c r="FW52" s="274"/>
      <c r="FX52" s="274"/>
      <c r="FY52" s="274"/>
      <c r="FZ52" s="274"/>
      <c r="GA52" s="274"/>
      <c r="GB52" s="274"/>
      <c r="GC52" s="274"/>
      <c r="GD52" s="274"/>
      <c r="GE52" s="274"/>
      <c r="GF52" s="274"/>
      <c r="GG52" s="274"/>
      <c r="GH52" s="274"/>
      <c r="GI52" s="274"/>
      <c r="GJ52" s="274"/>
      <c r="GK52" s="274"/>
      <c r="GL52" s="274"/>
      <c r="GM52" s="274"/>
      <c r="GN52" s="274"/>
      <c r="GO52" s="274"/>
      <c r="GP52" s="274"/>
      <c r="GQ52" s="274"/>
      <c r="GR52" s="274"/>
      <c r="GS52" s="274"/>
      <c r="GT52" s="274"/>
      <c r="GU52" s="274"/>
      <c r="GV52" s="274"/>
      <c r="GW52" s="274"/>
      <c r="GX52" s="274"/>
      <c r="GY52" s="274"/>
      <c r="GZ52" s="274"/>
      <c r="HA52" s="274"/>
      <c r="HB52" s="274"/>
      <c r="HC52" s="274"/>
      <c r="HD52" s="274"/>
      <c r="HE52" s="274"/>
      <c r="HF52" s="274"/>
      <c r="HG52" s="274"/>
      <c r="HH52" s="274"/>
      <c r="HI52" s="274"/>
      <c r="HJ52" s="274"/>
      <c r="HK52" s="274"/>
      <c r="HL52" s="274"/>
      <c r="HM52" s="274"/>
      <c r="HN52" s="274"/>
      <c r="HO52" s="274"/>
      <c r="HP52" s="274"/>
      <c r="HQ52" s="274"/>
      <c r="HR52" s="274"/>
      <c r="HS52" s="274"/>
      <c r="HT52" s="274"/>
      <c r="HU52" s="274"/>
      <c r="HV52" s="274"/>
      <c r="HW52" s="274"/>
      <c r="HX52" s="274"/>
      <c r="HY52" s="274"/>
      <c r="HZ52" s="274"/>
      <c r="IA52" s="274"/>
      <c r="IB52" s="274"/>
      <c r="IC52" s="274"/>
      <c r="ID52" s="274"/>
      <c r="IE52" s="274"/>
      <c r="IF52" s="274"/>
      <c r="IG52" s="274"/>
      <c r="IH52" s="274"/>
      <c r="II52" s="274"/>
      <c r="IJ52" s="274"/>
      <c r="IK52" s="274"/>
      <c r="IL52" s="274"/>
      <c r="IM52" s="274"/>
      <c r="IN52" s="274"/>
      <c r="IO52" s="274"/>
      <c r="IP52" s="274"/>
      <c r="IQ52" s="274"/>
      <c r="IR52" s="274"/>
      <c r="IS52" s="274"/>
      <c r="IT52" s="274"/>
      <c r="IU52" s="274"/>
      <c r="IV52" s="274"/>
      <c r="IW52" s="274"/>
      <c r="IX52" s="274"/>
      <c r="IY52" s="274"/>
      <c r="IZ52" s="274"/>
      <c r="JA52" s="274"/>
      <c r="JB52" s="274"/>
      <c r="JC52" s="274"/>
      <c r="JD52" s="274"/>
      <c r="JE52" s="274"/>
      <c r="JF52" s="274"/>
      <c r="JG52" s="274"/>
      <c r="JH52" s="274"/>
      <c r="JI52" s="241">
        <f t="shared" si="0"/>
        <v>0</v>
      </c>
      <c r="JJ52" s="2"/>
      <c r="JK52" s="274"/>
      <c r="JL52" s="279"/>
      <c r="JM52" s="279"/>
      <c r="JN52" s="279"/>
      <c r="JO52" s="279"/>
      <c r="JP52" s="279"/>
    </row>
    <row r="53" spans="1:276" x14ac:dyDescent="0.25">
      <c r="A53" s="274"/>
      <c r="B53" s="274"/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74"/>
      <c r="AP53" s="274"/>
      <c r="AQ53" s="274"/>
      <c r="AR53" s="274"/>
      <c r="AS53" s="274"/>
      <c r="AT53" s="274"/>
      <c r="AU53" s="274"/>
      <c r="AV53" s="274"/>
      <c r="AW53" s="274"/>
      <c r="AX53" s="274"/>
      <c r="AY53" s="274"/>
      <c r="AZ53" s="274"/>
      <c r="BA53" s="274"/>
      <c r="BB53" s="274"/>
      <c r="BC53" s="274"/>
      <c r="BD53" s="274"/>
      <c r="BE53" s="274"/>
      <c r="BF53" s="274"/>
      <c r="BG53" s="274"/>
      <c r="BH53" s="274"/>
      <c r="BI53" s="274"/>
      <c r="BJ53" s="274"/>
      <c r="BK53" s="274"/>
      <c r="BL53" s="274"/>
      <c r="BM53" s="274"/>
      <c r="BN53" s="274"/>
      <c r="BO53" s="274"/>
      <c r="BP53" s="274"/>
      <c r="BQ53" s="274"/>
      <c r="BR53" s="274"/>
      <c r="BS53" s="274"/>
      <c r="BT53" s="274"/>
      <c r="BU53" s="274"/>
      <c r="BV53" s="274"/>
      <c r="BW53" s="274"/>
      <c r="BX53" s="274"/>
      <c r="BY53" s="274"/>
      <c r="BZ53" s="274"/>
      <c r="CA53" s="274"/>
      <c r="CB53" s="274"/>
      <c r="CC53" s="274"/>
      <c r="CD53" s="274"/>
      <c r="CE53" s="274"/>
      <c r="CF53" s="274"/>
      <c r="CG53" s="274"/>
      <c r="CH53" s="274"/>
      <c r="CI53" s="274"/>
      <c r="CJ53" s="274"/>
      <c r="CK53" s="274"/>
      <c r="CL53" s="274"/>
      <c r="CM53" s="274"/>
      <c r="CN53" s="274"/>
      <c r="CO53" s="274"/>
      <c r="CP53" s="274"/>
      <c r="CQ53" s="274"/>
      <c r="CR53" s="274"/>
      <c r="CS53" s="274"/>
      <c r="CT53" s="274"/>
      <c r="CU53" s="274"/>
      <c r="CV53" s="274"/>
      <c r="CW53" s="274"/>
      <c r="CX53" s="274"/>
      <c r="CY53" s="274"/>
      <c r="CZ53" s="274"/>
      <c r="DA53" s="274"/>
      <c r="DB53" s="274"/>
      <c r="DC53" s="274"/>
      <c r="DD53" s="274"/>
      <c r="DE53" s="274"/>
      <c r="DF53" s="274"/>
      <c r="DG53" s="274"/>
      <c r="DH53" s="274"/>
      <c r="DI53" s="274"/>
      <c r="DJ53" s="274"/>
      <c r="DK53" s="274"/>
      <c r="DL53" s="274"/>
      <c r="DM53" s="274"/>
      <c r="DN53" s="274"/>
      <c r="DO53" s="274"/>
      <c r="DP53" s="274"/>
      <c r="DQ53" s="274"/>
      <c r="DR53" s="274"/>
      <c r="DS53" s="274"/>
      <c r="DT53" s="274"/>
      <c r="DU53" s="274"/>
      <c r="DV53" s="274"/>
      <c r="DW53" s="274"/>
      <c r="DX53" s="274"/>
      <c r="DY53" s="274"/>
      <c r="DZ53" s="274"/>
      <c r="EA53" s="274"/>
      <c r="EB53" s="274"/>
      <c r="EC53" s="274"/>
      <c r="ED53" s="274"/>
      <c r="EE53" s="274"/>
      <c r="EF53" s="274"/>
      <c r="EG53" s="274"/>
      <c r="EH53" s="274"/>
      <c r="EI53" s="274"/>
      <c r="EJ53" s="274"/>
      <c r="EK53" s="274"/>
      <c r="EL53" s="274"/>
      <c r="EM53" s="274"/>
      <c r="EN53" s="274"/>
      <c r="EO53" s="274"/>
      <c r="EP53" s="274"/>
      <c r="EQ53" s="274"/>
      <c r="ER53" s="274"/>
      <c r="ES53" s="274"/>
      <c r="ET53" s="274"/>
      <c r="EU53" s="274"/>
      <c r="EV53" s="274"/>
      <c r="EW53" s="274"/>
      <c r="EX53" s="274"/>
      <c r="EY53" s="274"/>
      <c r="EZ53" s="274"/>
      <c r="FA53" s="274"/>
      <c r="FB53" s="274"/>
      <c r="FC53" s="274"/>
      <c r="FD53" s="274"/>
      <c r="FE53" s="274"/>
      <c r="FF53" s="274"/>
      <c r="FG53" s="274"/>
      <c r="FH53" s="274"/>
      <c r="FI53" s="274"/>
      <c r="FJ53" s="274"/>
      <c r="FK53" s="274"/>
      <c r="FL53" s="274"/>
      <c r="FM53" s="274"/>
      <c r="FN53" s="274"/>
      <c r="FO53" s="274"/>
      <c r="FP53" s="274"/>
      <c r="FQ53" s="274"/>
      <c r="FR53" s="274"/>
      <c r="FS53" s="274"/>
      <c r="FT53" s="274"/>
      <c r="FU53" s="274"/>
      <c r="FV53" s="274"/>
      <c r="FW53" s="274"/>
      <c r="FX53" s="274"/>
      <c r="FY53" s="274"/>
      <c r="FZ53" s="274"/>
      <c r="GA53" s="274"/>
      <c r="GB53" s="274"/>
      <c r="GC53" s="274"/>
      <c r="GD53" s="274"/>
      <c r="GE53" s="274"/>
      <c r="GF53" s="274"/>
      <c r="GG53" s="274"/>
      <c r="GH53" s="274"/>
      <c r="GI53" s="274"/>
      <c r="GJ53" s="274"/>
      <c r="GK53" s="274"/>
      <c r="GL53" s="274"/>
      <c r="GM53" s="274"/>
      <c r="GN53" s="274"/>
      <c r="GO53" s="274"/>
      <c r="GP53" s="274"/>
      <c r="GQ53" s="274"/>
      <c r="GR53" s="274"/>
      <c r="GS53" s="274"/>
      <c r="GT53" s="274"/>
      <c r="GU53" s="274"/>
      <c r="GV53" s="274"/>
      <c r="GW53" s="274"/>
      <c r="GX53" s="274"/>
      <c r="GY53" s="274"/>
      <c r="GZ53" s="274"/>
      <c r="HA53" s="274"/>
      <c r="HB53" s="274"/>
      <c r="HC53" s="274"/>
      <c r="HD53" s="274"/>
      <c r="HE53" s="274"/>
      <c r="HF53" s="274"/>
      <c r="HG53" s="274"/>
      <c r="HH53" s="274"/>
      <c r="HI53" s="274"/>
      <c r="HJ53" s="274"/>
      <c r="HK53" s="274"/>
      <c r="HL53" s="274"/>
      <c r="HM53" s="274"/>
      <c r="HN53" s="274"/>
      <c r="HO53" s="274"/>
      <c r="HP53" s="274"/>
      <c r="HQ53" s="274"/>
      <c r="HR53" s="274"/>
      <c r="HS53" s="274"/>
      <c r="HT53" s="274"/>
      <c r="HU53" s="274"/>
      <c r="HV53" s="274"/>
      <c r="HW53" s="274"/>
      <c r="HX53" s="274"/>
      <c r="HY53" s="274"/>
      <c r="HZ53" s="274"/>
      <c r="IA53" s="274"/>
      <c r="IB53" s="274"/>
      <c r="IC53" s="274"/>
      <c r="ID53" s="274"/>
      <c r="IE53" s="274"/>
      <c r="IF53" s="274"/>
      <c r="IG53" s="274"/>
      <c r="IH53" s="274"/>
      <c r="II53" s="274"/>
      <c r="IJ53" s="274"/>
      <c r="IK53" s="274"/>
      <c r="IL53" s="274"/>
      <c r="IM53" s="274"/>
      <c r="IN53" s="274"/>
      <c r="IO53" s="274"/>
      <c r="IP53" s="274"/>
      <c r="IQ53" s="274"/>
      <c r="IR53" s="274"/>
      <c r="IS53" s="274"/>
      <c r="IT53" s="274"/>
      <c r="IU53" s="274"/>
      <c r="IV53" s="274"/>
      <c r="IW53" s="274"/>
      <c r="IX53" s="274"/>
      <c r="IY53" s="274"/>
      <c r="IZ53" s="274"/>
      <c r="JA53" s="274"/>
      <c r="JB53" s="274"/>
      <c r="JC53" s="274"/>
      <c r="JD53" s="274"/>
      <c r="JE53" s="274"/>
      <c r="JF53" s="274"/>
      <c r="JG53" s="274"/>
      <c r="JH53" s="274"/>
      <c r="JI53" s="241">
        <f t="shared" si="0"/>
        <v>0</v>
      </c>
      <c r="JJ53" s="2"/>
      <c r="JK53" s="274"/>
      <c r="JL53" s="279"/>
      <c r="JM53" s="279"/>
      <c r="JN53" s="279"/>
      <c r="JO53" s="279"/>
      <c r="JP53" s="279"/>
    </row>
    <row r="54" spans="1:276" x14ac:dyDescent="0.25">
      <c r="A54" s="274"/>
      <c r="B54" s="274"/>
      <c r="C54" s="274"/>
      <c r="D54" s="274"/>
      <c r="E54" s="274"/>
      <c r="F54" s="274"/>
      <c r="G54" s="274"/>
      <c r="H54" s="274"/>
      <c r="I54" s="274"/>
      <c r="J54" s="274"/>
      <c r="K54" s="274"/>
      <c r="L54" s="274"/>
      <c r="M54" s="274"/>
      <c r="N54" s="274"/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4"/>
      <c r="AM54" s="274"/>
      <c r="AN54" s="274"/>
      <c r="AO54" s="274"/>
      <c r="AP54" s="274"/>
      <c r="AQ54" s="274"/>
      <c r="AR54" s="274"/>
      <c r="AS54" s="274"/>
      <c r="AT54" s="274"/>
      <c r="AU54" s="274"/>
      <c r="AV54" s="274"/>
      <c r="AW54" s="274"/>
      <c r="AX54" s="274"/>
      <c r="AY54" s="274"/>
      <c r="AZ54" s="274"/>
      <c r="BA54" s="274"/>
      <c r="BB54" s="274"/>
      <c r="BC54" s="274"/>
      <c r="BD54" s="274"/>
      <c r="BE54" s="274"/>
      <c r="BF54" s="274"/>
      <c r="BG54" s="274"/>
      <c r="BH54" s="274"/>
      <c r="BI54" s="274"/>
      <c r="BJ54" s="274"/>
      <c r="BK54" s="274"/>
      <c r="BL54" s="274"/>
      <c r="BM54" s="274"/>
      <c r="BN54" s="274"/>
      <c r="BO54" s="274"/>
      <c r="BP54" s="274"/>
      <c r="BQ54" s="274"/>
      <c r="BR54" s="274"/>
      <c r="BS54" s="274"/>
      <c r="BT54" s="274"/>
      <c r="BU54" s="274"/>
      <c r="BV54" s="274"/>
      <c r="BW54" s="274"/>
      <c r="BX54" s="274"/>
      <c r="BY54" s="274"/>
      <c r="BZ54" s="274"/>
      <c r="CA54" s="274"/>
      <c r="CB54" s="274"/>
      <c r="CC54" s="274"/>
      <c r="CD54" s="274"/>
      <c r="CE54" s="274"/>
      <c r="CF54" s="274"/>
      <c r="CG54" s="274"/>
      <c r="CH54" s="274"/>
      <c r="CI54" s="274"/>
      <c r="CJ54" s="274"/>
      <c r="CK54" s="274"/>
      <c r="CL54" s="274"/>
      <c r="CM54" s="274"/>
      <c r="CN54" s="274"/>
      <c r="CO54" s="274"/>
      <c r="CP54" s="274"/>
      <c r="CQ54" s="274"/>
      <c r="CR54" s="274"/>
      <c r="CS54" s="274"/>
      <c r="CT54" s="274"/>
      <c r="CU54" s="274"/>
      <c r="CV54" s="274"/>
      <c r="CW54" s="274"/>
      <c r="CX54" s="274"/>
      <c r="CY54" s="274"/>
      <c r="CZ54" s="274"/>
      <c r="DA54" s="274"/>
      <c r="DB54" s="274"/>
      <c r="DC54" s="274"/>
      <c r="DD54" s="274"/>
      <c r="DE54" s="274"/>
      <c r="DF54" s="274"/>
      <c r="DG54" s="274"/>
      <c r="DH54" s="274"/>
      <c r="DI54" s="274"/>
      <c r="DJ54" s="274"/>
      <c r="DK54" s="274"/>
      <c r="DL54" s="274"/>
      <c r="DM54" s="274"/>
      <c r="DN54" s="274"/>
      <c r="DO54" s="274"/>
      <c r="DP54" s="274"/>
      <c r="DQ54" s="274"/>
      <c r="DR54" s="274"/>
      <c r="DS54" s="274"/>
      <c r="DT54" s="274"/>
      <c r="DU54" s="274"/>
      <c r="DV54" s="274"/>
      <c r="DW54" s="274"/>
      <c r="DX54" s="274"/>
      <c r="DY54" s="274"/>
      <c r="DZ54" s="274"/>
      <c r="EA54" s="274"/>
      <c r="EB54" s="274"/>
      <c r="EC54" s="274"/>
      <c r="ED54" s="274"/>
      <c r="EE54" s="274"/>
      <c r="EF54" s="274"/>
      <c r="EG54" s="274"/>
      <c r="EH54" s="274"/>
      <c r="EI54" s="274"/>
      <c r="EJ54" s="274"/>
      <c r="EK54" s="274"/>
      <c r="EL54" s="274"/>
      <c r="EM54" s="274"/>
      <c r="EN54" s="274"/>
      <c r="EO54" s="274"/>
      <c r="EP54" s="274"/>
      <c r="EQ54" s="274"/>
      <c r="ER54" s="274"/>
      <c r="ES54" s="274"/>
      <c r="ET54" s="274"/>
      <c r="EU54" s="274"/>
      <c r="EV54" s="274"/>
      <c r="EW54" s="274"/>
      <c r="EX54" s="274"/>
      <c r="EY54" s="274"/>
      <c r="EZ54" s="274"/>
      <c r="FA54" s="274"/>
      <c r="FB54" s="274"/>
      <c r="FC54" s="274"/>
      <c r="FD54" s="274"/>
      <c r="FE54" s="274"/>
      <c r="FF54" s="274"/>
      <c r="FG54" s="274"/>
      <c r="FH54" s="274"/>
      <c r="FI54" s="274"/>
      <c r="FJ54" s="274"/>
      <c r="FK54" s="274"/>
      <c r="FL54" s="274"/>
      <c r="FM54" s="274"/>
      <c r="FN54" s="274"/>
      <c r="FO54" s="274"/>
      <c r="FP54" s="274"/>
      <c r="FQ54" s="274"/>
      <c r="FR54" s="274"/>
      <c r="FS54" s="274"/>
      <c r="FT54" s="274"/>
      <c r="FU54" s="274"/>
      <c r="FV54" s="274"/>
      <c r="FW54" s="274"/>
      <c r="FX54" s="274"/>
      <c r="FY54" s="274"/>
      <c r="FZ54" s="274"/>
      <c r="GA54" s="274"/>
      <c r="GB54" s="274"/>
      <c r="GC54" s="274"/>
      <c r="GD54" s="274"/>
      <c r="GE54" s="274"/>
      <c r="GF54" s="274"/>
      <c r="GG54" s="274"/>
      <c r="GH54" s="274"/>
      <c r="GI54" s="274"/>
      <c r="GJ54" s="274"/>
      <c r="GK54" s="274"/>
      <c r="GL54" s="274"/>
      <c r="GM54" s="274"/>
      <c r="GN54" s="274"/>
      <c r="GO54" s="274"/>
      <c r="GP54" s="274"/>
      <c r="GQ54" s="274"/>
      <c r="GR54" s="274"/>
      <c r="GS54" s="274"/>
      <c r="GT54" s="274"/>
      <c r="GU54" s="274"/>
      <c r="GV54" s="274"/>
      <c r="GW54" s="274"/>
      <c r="GX54" s="274"/>
      <c r="GY54" s="274"/>
      <c r="GZ54" s="274"/>
      <c r="HA54" s="274"/>
      <c r="HB54" s="274"/>
      <c r="HC54" s="274"/>
      <c r="HD54" s="274"/>
      <c r="HE54" s="274"/>
      <c r="HF54" s="274"/>
      <c r="HG54" s="274"/>
      <c r="HH54" s="274"/>
      <c r="HI54" s="274"/>
      <c r="HJ54" s="274"/>
      <c r="HK54" s="274"/>
      <c r="HL54" s="274"/>
      <c r="HM54" s="274"/>
      <c r="HN54" s="274"/>
      <c r="HO54" s="274"/>
      <c r="HP54" s="274"/>
      <c r="HQ54" s="274"/>
      <c r="HR54" s="274"/>
      <c r="HS54" s="274"/>
      <c r="HT54" s="274"/>
      <c r="HU54" s="274"/>
      <c r="HV54" s="274"/>
      <c r="HW54" s="274"/>
      <c r="HX54" s="274"/>
      <c r="HY54" s="274"/>
      <c r="HZ54" s="274"/>
      <c r="IA54" s="274"/>
      <c r="IB54" s="274"/>
      <c r="IC54" s="274"/>
      <c r="ID54" s="274"/>
      <c r="IE54" s="274"/>
      <c r="IF54" s="274"/>
      <c r="IG54" s="274"/>
      <c r="IH54" s="274"/>
      <c r="II54" s="274"/>
      <c r="IJ54" s="274"/>
      <c r="IK54" s="274"/>
      <c r="IL54" s="274"/>
      <c r="IM54" s="274"/>
      <c r="IN54" s="274"/>
      <c r="IO54" s="274"/>
      <c r="IP54" s="274"/>
      <c r="IQ54" s="274"/>
      <c r="IR54" s="274"/>
      <c r="IS54" s="274"/>
      <c r="IT54" s="274"/>
      <c r="IU54" s="274"/>
      <c r="IV54" s="274"/>
      <c r="IW54" s="274"/>
      <c r="IX54" s="274"/>
      <c r="IY54" s="274"/>
      <c r="IZ54" s="274"/>
      <c r="JA54" s="274"/>
      <c r="JB54" s="274"/>
      <c r="JC54" s="274"/>
      <c r="JD54" s="274"/>
      <c r="JE54" s="274"/>
      <c r="JF54" s="274"/>
      <c r="JG54" s="274"/>
      <c r="JH54" s="274"/>
      <c r="JI54" s="241">
        <f t="shared" si="0"/>
        <v>0</v>
      </c>
      <c r="JJ54" s="2"/>
      <c r="JK54" s="274"/>
      <c r="JL54" s="279"/>
      <c r="JM54" s="279"/>
      <c r="JN54" s="279"/>
      <c r="JO54" s="279"/>
      <c r="JP54" s="279"/>
    </row>
    <row r="55" spans="1:276" x14ac:dyDescent="0.25">
      <c r="A55" s="274"/>
      <c r="B55" s="274"/>
      <c r="C55" s="274"/>
      <c r="D55" s="274"/>
      <c r="E55" s="274"/>
      <c r="F55" s="274"/>
      <c r="G55" s="274"/>
      <c r="H55" s="274"/>
      <c r="I55" s="274"/>
      <c r="J55" s="274"/>
      <c r="K55" s="274"/>
      <c r="L55" s="274"/>
      <c r="M55" s="274"/>
      <c r="N55" s="274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274"/>
      <c r="AE55" s="274"/>
      <c r="AF55" s="274"/>
      <c r="AG55" s="274"/>
      <c r="AH55" s="274"/>
      <c r="AI55" s="274"/>
      <c r="AJ55" s="274"/>
      <c r="AK55" s="274"/>
      <c r="AL55" s="274"/>
      <c r="AM55" s="274"/>
      <c r="AN55" s="274"/>
      <c r="AO55" s="274"/>
      <c r="AP55" s="274"/>
      <c r="AQ55" s="274"/>
      <c r="AR55" s="274"/>
      <c r="AS55" s="274"/>
      <c r="AT55" s="274"/>
      <c r="AU55" s="274"/>
      <c r="AV55" s="274"/>
      <c r="AW55" s="274"/>
      <c r="AX55" s="274"/>
      <c r="AY55" s="274"/>
      <c r="AZ55" s="274"/>
      <c r="BA55" s="274"/>
      <c r="BB55" s="274"/>
      <c r="BC55" s="274"/>
      <c r="BD55" s="274"/>
      <c r="BE55" s="274"/>
      <c r="BF55" s="274"/>
      <c r="BG55" s="274"/>
      <c r="BH55" s="274"/>
      <c r="BI55" s="274"/>
      <c r="BJ55" s="274"/>
      <c r="BK55" s="274"/>
      <c r="BL55" s="274"/>
      <c r="BM55" s="274"/>
      <c r="BN55" s="274"/>
      <c r="BO55" s="274"/>
      <c r="BP55" s="274"/>
      <c r="BQ55" s="274"/>
      <c r="BR55" s="274"/>
      <c r="BS55" s="274"/>
      <c r="BT55" s="274"/>
      <c r="BU55" s="274"/>
      <c r="BV55" s="274"/>
      <c r="BW55" s="274"/>
      <c r="BX55" s="274"/>
      <c r="BY55" s="274"/>
      <c r="BZ55" s="274"/>
      <c r="CA55" s="274"/>
      <c r="CB55" s="274"/>
      <c r="CC55" s="274"/>
      <c r="CD55" s="274"/>
      <c r="CE55" s="274"/>
      <c r="CF55" s="274"/>
      <c r="CG55" s="274"/>
      <c r="CH55" s="274"/>
      <c r="CI55" s="274"/>
      <c r="CJ55" s="274"/>
      <c r="CK55" s="274"/>
      <c r="CL55" s="274"/>
      <c r="CM55" s="274"/>
      <c r="CN55" s="274"/>
      <c r="CO55" s="274"/>
      <c r="CP55" s="274"/>
      <c r="CQ55" s="274"/>
      <c r="CR55" s="274"/>
      <c r="CS55" s="274"/>
      <c r="CT55" s="274"/>
      <c r="CU55" s="274"/>
      <c r="CV55" s="274"/>
      <c r="CW55" s="274"/>
      <c r="CX55" s="274"/>
      <c r="CY55" s="274"/>
      <c r="CZ55" s="274"/>
      <c r="DA55" s="274"/>
      <c r="DB55" s="274"/>
      <c r="DC55" s="274"/>
      <c r="DD55" s="274"/>
      <c r="DE55" s="274"/>
      <c r="DF55" s="274"/>
      <c r="DG55" s="274"/>
      <c r="DH55" s="274"/>
      <c r="DI55" s="274"/>
      <c r="DJ55" s="274"/>
      <c r="DK55" s="274"/>
      <c r="DL55" s="274"/>
      <c r="DM55" s="274"/>
      <c r="DN55" s="274"/>
      <c r="DO55" s="274"/>
      <c r="DP55" s="274"/>
      <c r="DQ55" s="274"/>
      <c r="DR55" s="274"/>
      <c r="DS55" s="274"/>
      <c r="DT55" s="274"/>
      <c r="DU55" s="274"/>
      <c r="DV55" s="274"/>
      <c r="DW55" s="274"/>
      <c r="DX55" s="274"/>
      <c r="DY55" s="274"/>
      <c r="DZ55" s="274"/>
      <c r="EA55" s="274"/>
      <c r="EB55" s="274"/>
      <c r="EC55" s="274"/>
      <c r="ED55" s="274"/>
      <c r="EE55" s="274"/>
      <c r="EF55" s="274"/>
      <c r="EG55" s="274"/>
      <c r="EH55" s="274"/>
      <c r="EI55" s="274"/>
      <c r="EJ55" s="274"/>
      <c r="EK55" s="274"/>
      <c r="EL55" s="274"/>
      <c r="EM55" s="274"/>
      <c r="EN55" s="274"/>
      <c r="EO55" s="274"/>
      <c r="EP55" s="274"/>
      <c r="EQ55" s="274"/>
      <c r="ER55" s="274"/>
      <c r="ES55" s="274"/>
      <c r="ET55" s="274"/>
      <c r="EU55" s="274"/>
      <c r="EV55" s="274"/>
      <c r="EW55" s="274"/>
      <c r="EX55" s="274"/>
      <c r="EY55" s="274"/>
      <c r="EZ55" s="274"/>
      <c r="FA55" s="274"/>
      <c r="FB55" s="274"/>
      <c r="FC55" s="274"/>
      <c r="FD55" s="274"/>
      <c r="FE55" s="274"/>
      <c r="FF55" s="274"/>
      <c r="FG55" s="274"/>
      <c r="FH55" s="274"/>
      <c r="FI55" s="274"/>
      <c r="FJ55" s="274"/>
      <c r="FK55" s="274"/>
      <c r="FL55" s="274"/>
      <c r="FM55" s="274"/>
      <c r="FN55" s="274"/>
      <c r="FO55" s="274"/>
      <c r="FP55" s="274"/>
      <c r="FQ55" s="274"/>
      <c r="FR55" s="274"/>
      <c r="FS55" s="274"/>
      <c r="FT55" s="274"/>
      <c r="FU55" s="274"/>
      <c r="FV55" s="274"/>
      <c r="FW55" s="274"/>
      <c r="FX55" s="274"/>
      <c r="FY55" s="274"/>
      <c r="FZ55" s="274"/>
      <c r="GA55" s="274"/>
      <c r="GB55" s="274"/>
      <c r="GC55" s="274"/>
      <c r="GD55" s="274"/>
      <c r="GE55" s="274"/>
      <c r="GF55" s="274"/>
      <c r="GG55" s="274"/>
      <c r="GH55" s="274"/>
      <c r="GI55" s="274"/>
      <c r="GJ55" s="274"/>
      <c r="GK55" s="274"/>
      <c r="GL55" s="274"/>
      <c r="GM55" s="274"/>
      <c r="GN55" s="274"/>
      <c r="GO55" s="274"/>
      <c r="GP55" s="274"/>
      <c r="GQ55" s="274"/>
      <c r="GR55" s="274"/>
      <c r="GS55" s="274"/>
      <c r="GT55" s="274"/>
      <c r="GU55" s="274"/>
      <c r="GV55" s="274"/>
      <c r="GW55" s="274"/>
      <c r="GX55" s="274"/>
      <c r="GY55" s="274"/>
      <c r="GZ55" s="274"/>
      <c r="HA55" s="274"/>
      <c r="HB55" s="274"/>
      <c r="HC55" s="274"/>
      <c r="HD55" s="274"/>
      <c r="HE55" s="274"/>
      <c r="HF55" s="274"/>
      <c r="HG55" s="274"/>
      <c r="HH55" s="274"/>
      <c r="HI55" s="274"/>
      <c r="HJ55" s="274"/>
      <c r="HK55" s="274"/>
      <c r="HL55" s="274"/>
      <c r="HM55" s="274"/>
      <c r="HN55" s="274"/>
      <c r="HO55" s="274"/>
      <c r="HP55" s="274"/>
      <c r="HQ55" s="274"/>
      <c r="HR55" s="274"/>
      <c r="HS55" s="274"/>
      <c r="HT55" s="274"/>
      <c r="HU55" s="274"/>
      <c r="HV55" s="274"/>
      <c r="HW55" s="274"/>
      <c r="HX55" s="274"/>
      <c r="HY55" s="274"/>
      <c r="HZ55" s="274"/>
      <c r="IA55" s="274"/>
      <c r="IB55" s="274"/>
      <c r="IC55" s="274"/>
      <c r="ID55" s="274"/>
      <c r="IE55" s="274"/>
      <c r="IF55" s="274"/>
      <c r="IG55" s="274"/>
      <c r="IH55" s="274"/>
      <c r="II55" s="274"/>
      <c r="IJ55" s="274"/>
      <c r="IK55" s="274"/>
      <c r="IL55" s="274"/>
      <c r="IM55" s="274"/>
      <c r="IN55" s="274"/>
      <c r="IO55" s="274"/>
      <c r="IP55" s="274"/>
      <c r="IQ55" s="274"/>
      <c r="IR55" s="274"/>
      <c r="IS55" s="274"/>
      <c r="IT55" s="274"/>
      <c r="IU55" s="274"/>
      <c r="IV55" s="274"/>
      <c r="IW55" s="274"/>
      <c r="IX55" s="274"/>
      <c r="IY55" s="274"/>
      <c r="IZ55" s="274"/>
      <c r="JA55" s="274"/>
      <c r="JB55" s="274"/>
      <c r="JC55" s="274"/>
      <c r="JD55" s="274"/>
      <c r="JE55" s="274"/>
      <c r="JF55" s="274"/>
      <c r="JG55" s="274"/>
      <c r="JH55" s="274"/>
      <c r="JI55" s="241">
        <f t="shared" si="0"/>
        <v>0</v>
      </c>
      <c r="JJ55" s="2"/>
      <c r="JK55" s="274"/>
      <c r="JL55" s="279"/>
      <c r="JM55" s="279"/>
      <c r="JN55" s="279"/>
      <c r="JO55" s="279"/>
      <c r="JP55" s="279"/>
    </row>
    <row r="56" spans="1:276" x14ac:dyDescent="0.25">
      <c r="A56" s="241">
        <f t="shared" ref="A56:BL56" si="1">SUM(A2:A55)</f>
        <v>0</v>
      </c>
      <c r="B56" s="241">
        <f t="shared" si="1"/>
        <v>0</v>
      </c>
      <c r="C56" s="241">
        <f t="shared" si="1"/>
        <v>0</v>
      </c>
      <c r="D56" s="241">
        <f t="shared" si="1"/>
        <v>0</v>
      </c>
      <c r="E56" s="241">
        <f t="shared" si="1"/>
        <v>0</v>
      </c>
      <c r="F56" s="241">
        <f t="shared" si="1"/>
        <v>0</v>
      </c>
      <c r="G56" s="241">
        <f t="shared" si="1"/>
        <v>0</v>
      </c>
      <c r="H56" s="241">
        <f t="shared" si="1"/>
        <v>0</v>
      </c>
      <c r="I56" s="241">
        <f t="shared" si="1"/>
        <v>0</v>
      </c>
      <c r="J56" s="241">
        <f t="shared" si="1"/>
        <v>0</v>
      </c>
      <c r="K56" s="241">
        <f t="shared" si="1"/>
        <v>0</v>
      </c>
      <c r="L56" s="241">
        <f t="shared" si="1"/>
        <v>0</v>
      </c>
      <c r="M56" s="241">
        <f t="shared" si="1"/>
        <v>0</v>
      </c>
      <c r="N56" s="241">
        <f t="shared" si="1"/>
        <v>0</v>
      </c>
      <c r="O56" s="241">
        <f t="shared" si="1"/>
        <v>0</v>
      </c>
      <c r="P56" s="241">
        <f t="shared" si="1"/>
        <v>0</v>
      </c>
      <c r="Q56" s="241">
        <f t="shared" si="1"/>
        <v>0</v>
      </c>
      <c r="R56" s="241">
        <f t="shared" si="1"/>
        <v>0</v>
      </c>
      <c r="S56" s="241">
        <f t="shared" si="1"/>
        <v>0</v>
      </c>
      <c r="T56" s="241">
        <f t="shared" si="1"/>
        <v>0</v>
      </c>
      <c r="U56" s="241">
        <f t="shared" si="1"/>
        <v>0</v>
      </c>
      <c r="V56" s="241">
        <f t="shared" si="1"/>
        <v>0</v>
      </c>
      <c r="W56" s="241">
        <f t="shared" si="1"/>
        <v>0</v>
      </c>
      <c r="X56" s="241">
        <f t="shared" si="1"/>
        <v>0</v>
      </c>
      <c r="Y56" s="241">
        <f t="shared" si="1"/>
        <v>0</v>
      </c>
      <c r="Z56" s="241">
        <f t="shared" si="1"/>
        <v>0</v>
      </c>
      <c r="AA56" s="241">
        <f t="shared" si="1"/>
        <v>0</v>
      </c>
      <c r="AB56" s="241">
        <f t="shared" si="1"/>
        <v>0</v>
      </c>
      <c r="AC56" s="241">
        <f t="shared" si="1"/>
        <v>0</v>
      </c>
      <c r="AD56" s="241">
        <f t="shared" si="1"/>
        <v>0</v>
      </c>
      <c r="AE56" s="241">
        <f t="shared" si="1"/>
        <v>0</v>
      </c>
      <c r="AF56" s="241">
        <f t="shared" si="1"/>
        <v>0</v>
      </c>
      <c r="AG56" s="241">
        <f t="shared" si="1"/>
        <v>0</v>
      </c>
      <c r="AH56" s="241">
        <f t="shared" si="1"/>
        <v>0</v>
      </c>
      <c r="AI56" s="241">
        <f t="shared" si="1"/>
        <v>0</v>
      </c>
      <c r="AJ56" s="241">
        <f t="shared" si="1"/>
        <v>0</v>
      </c>
      <c r="AK56" s="241">
        <f t="shared" si="1"/>
        <v>0</v>
      </c>
      <c r="AL56" s="241">
        <f t="shared" si="1"/>
        <v>0</v>
      </c>
      <c r="AM56" s="241">
        <f t="shared" si="1"/>
        <v>0</v>
      </c>
      <c r="AN56" s="241">
        <f t="shared" si="1"/>
        <v>0</v>
      </c>
      <c r="AO56" s="241">
        <f t="shared" si="1"/>
        <v>0</v>
      </c>
      <c r="AP56" s="241">
        <f t="shared" si="1"/>
        <v>0</v>
      </c>
      <c r="AQ56" s="241">
        <f t="shared" si="1"/>
        <v>15857.73</v>
      </c>
      <c r="AR56" s="241">
        <f t="shared" si="1"/>
        <v>0</v>
      </c>
      <c r="AS56" s="241">
        <f t="shared" si="1"/>
        <v>0</v>
      </c>
      <c r="AT56" s="241">
        <f t="shared" si="1"/>
        <v>0</v>
      </c>
      <c r="AU56" s="241">
        <f t="shared" si="1"/>
        <v>0</v>
      </c>
      <c r="AV56" s="241">
        <f t="shared" si="1"/>
        <v>0</v>
      </c>
      <c r="AW56" s="241">
        <f t="shared" si="1"/>
        <v>0</v>
      </c>
      <c r="AX56" s="241">
        <f t="shared" si="1"/>
        <v>0</v>
      </c>
      <c r="AY56" s="241">
        <f t="shared" si="1"/>
        <v>0</v>
      </c>
      <c r="AZ56" s="241">
        <f t="shared" si="1"/>
        <v>0</v>
      </c>
      <c r="BA56" s="241">
        <f t="shared" si="1"/>
        <v>0</v>
      </c>
      <c r="BB56" s="241">
        <f t="shared" si="1"/>
        <v>0</v>
      </c>
      <c r="BC56" s="241">
        <f t="shared" si="1"/>
        <v>11705.6</v>
      </c>
      <c r="BD56" s="241">
        <f t="shared" si="1"/>
        <v>0</v>
      </c>
      <c r="BE56" s="241">
        <f t="shared" si="1"/>
        <v>0</v>
      </c>
      <c r="BF56" s="241">
        <f t="shared" si="1"/>
        <v>0</v>
      </c>
      <c r="BG56" s="241">
        <f t="shared" si="1"/>
        <v>0</v>
      </c>
      <c r="BH56" s="241">
        <f t="shared" si="1"/>
        <v>0</v>
      </c>
      <c r="BI56" s="241">
        <f t="shared" si="1"/>
        <v>0</v>
      </c>
      <c r="BJ56" s="241">
        <f t="shared" si="1"/>
        <v>0</v>
      </c>
      <c r="BK56" s="241">
        <f t="shared" si="1"/>
        <v>0</v>
      </c>
      <c r="BL56" s="241">
        <f t="shared" si="1"/>
        <v>0</v>
      </c>
      <c r="BM56" s="241">
        <f t="shared" ref="BM56:DX56" si="2">SUM(BM2:BM55)</f>
        <v>7000</v>
      </c>
      <c r="BN56" s="241">
        <f t="shared" si="2"/>
        <v>0</v>
      </c>
      <c r="BO56" s="241">
        <f t="shared" si="2"/>
        <v>0</v>
      </c>
      <c r="BP56" s="241">
        <f t="shared" si="2"/>
        <v>0</v>
      </c>
      <c r="BQ56" s="241">
        <f t="shared" si="2"/>
        <v>0</v>
      </c>
      <c r="BR56" s="241">
        <f t="shared" si="2"/>
        <v>0</v>
      </c>
      <c r="BS56" s="241">
        <f t="shared" si="2"/>
        <v>0</v>
      </c>
      <c r="BT56" s="241">
        <f t="shared" si="2"/>
        <v>0</v>
      </c>
      <c r="BU56" s="241">
        <f t="shared" si="2"/>
        <v>0</v>
      </c>
      <c r="BV56" s="241">
        <f t="shared" si="2"/>
        <v>0</v>
      </c>
      <c r="BW56" s="241">
        <f t="shared" si="2"/>
        <v>0</v>
      </c>
      <c r="BX56" s="241">
        <f t="shared" si="2"/>
        <v>0</v>
      </c>
      <c r="BY56" s="241">
        <f t="shared" si="2"/>
        <v>0</v>
      </c>
      <c r="BZ56" s="241">
        <f t="shared" si="2"/>
        <v>0</v>
      </c>
      <c r="CA56" s="241">
        <f t="shared" si="2"/>
        <v>0</v>
      </c>
      <c r="CB56" s="241">
        <f t="shared" si="2"/>
        <v>0</v>
      </c>
      <c r="CC56" s="241">
        <f t="shared" si="2"/>
        <v>0</v>
      </c>
      <c r="CD56" s="241">
        <f t="shared" si="2"/>
        <v>0</v>
      </c>
      <c r="CE56" s="241">
        <f t="shared" si="2"/>
        <v>0</v>
      </c>
      <c r="CF56" s="241">
        <f t="shared" si="2"/>
        <v>0</v>
      </c>
      <c r="CG56" s="241">
        <f t="shared" si="2"/>
        <v>0</v>
      </c>
      <c r="CH56" s="241">
        <f t="shared" si="2"/>
        <v>38772.68</v>
      </c>
      <c r="CI56" s="241">
        <f t="shared" si="2"/>
        <v>0</v>
      </c>
      <c r="CJ56" s="241">
        <f t="shared" si="2"/>
        <v>0</v>
      </c>
      <c r="CK56" s="241">
        <f t="shared" si="2"/>
        <v>0</v>
      </c>
      <c r="CL56" s="241">
        <f t="shared" si="2"/>
        <v>474076.2</v>
      </c>
      <c r="CM56" s="241">
        <f t="shared" si="2"/>
        <v>30000</v>
      </c>
      <c r="CN56" s="241">
        <f t="shared" si="2"/>
        <v>0</v>
      </c>
      <c r="CO56" s="241">
        <f t="shared" si="2"/>
        <v>0</v>
      </c>
      <c r="CP56" s="241">
        <f t="shared" si="2"/>
        <v>3703.56</v>
      </c>
      <c r="CQ56" s="241">
        <f t="shared" si="2"/>
        <v>0</v>
      </c>
      <c r="CR56" s="241">
        <f t="shared" si="2"/>
        <v>0</v>
      </c>
      <c r="CS56" s="241">
        <f t="shared" si="2"/>
        <v>0</v>
      </c>
      <c r="CT56" s="241">
        <f t="shared" si="2"/>
        <v>0</v>
      </c>
      <c r="CU56" s="241">
        <f t="shared" si="2"/>
        <v>0</v>
      </c>
      <c r="CV56" s="241">
        <f t="shared" si="2"/>
        <v>0</v>
      </c>
      <c r="CW56" s="241">
        <f t="shared" si="2"/>
        <v>0</v>
      </c>
      <c r="CX56" s="241">
        <f t="shared" si="2"/>
        <v>0</v>
      </c>
      <c r="CY56" s="241">
        <f t="shared" si="2"/>
        <v>0</v>
      </c>
      <c r="CZ56" s="241">
        <f t="shared" si="2"/>
        <v>0</v>
      </c>
      <c r="DA56" s="241">
        <f t="shared" si="2"/>
        <v>0</v>
      </c>
      <c r="DB56" s="241">
        <f t="shared" si="2"/>
        <v>0</v>
      </c>
      <c r="DC56" s="241">
        <f t="shared" si="2"/>
        <v>0</v>
      </c>
      <c r="DD56" s="241">
        <f t="shared" si="2"/>
        <v>0</v>
      </c>
      <c r="DE56" s="241">
        <f t="shared" si="2"/>
        <v>0</v>
      </c>
      <c r="DF56" s="241">
        <f t="shared" si="2"/>
        <v>0</v>
      </c>
      <c r="DG56" s="241">
        <f t="shared" si="2"/>
        <v>0</v>
      </c>
      <c r="DH56" s="241">
        <f t="shared" si="2"/>
        <v>0</v>
      </c>
      <c r="DI56" s="241">
        <f t="shared" si="2"/>
        <v>0</v>
      </c>
      <c r="DJ56" s="241">
        <f t="shared" si="2"/>
        <v>0</v>
      </c>
      <c r="DK56" s="241">
        <f t="shared" si="2"/>
        <v>259928.7</v>
      </c>
      <c r="DL56" s="241">
        <f t="shared" si="2"/>
        <v>0</v>
      </c>
      <c r="DM56" s="241">
        <f t="shared" si="2"/>
        <v>0</v>
      </c>
      <c r="DN56" s="241">
        <f t="shared" si="2"/>
        <v>32692.5</v>
      </c>
      <c r="DO56" s="241">
        <f t="shared" si="2"/>
        <v>0</v>
      </c>
      <c r="DP56" s="241">
        <f t="shared" si="2"/>
        <v>0</v>
      </c>
      <c r="DQ56" s="241">
        <f t="shared" si="2"/>
        <v>0</v>
      </c>
      <c r="DR56" s="241">
        <f t="shared" si="2"/>
        <v>0</v>
      </c>
      <c r="DS56" s="241">
        <f t="shared" si="2"/>
        <v>0</v>
      </c>
      <c r="DT56" s="241">
        <f t="shared" si="2"/>
        <v>0</v>
      </c>
      <c r="DU56" s="241">
        <f t="shared" si="2"/>
        <v>0</v>
      </c>
      <c r="DV56" s="241">
        <f t="shared" si="2"/>
        <v>59413</v>
      </c>
      <c r="DW56" s="241">
        <f t="shared" si="2"/>
        <v>66658.760000000009</v>
      </c>
      <c r="DX56" s="241">
        <f t="shared" si="2"/>
        <v>0</v>
      </c>
      <c r="DY56" s="241">
        <f t="shared" ref="DY56:GJ56" si="3">SUM(DY2:DY55)</f>
        <v>0</v>
      </c>
      <c r="DZ56" s="241">
        <f t="shared" si="3"/>
        <v>0</v>
      </c>
      <c r="EA56" s="241">
        <f t="shared" si="3"/>
        <v>240521.91999999998</v>
      </c>
      <c r="EB56" s="241">
        <f t="shared" si="3"/>
        <v>0</v>
      </c>
      <c r="EC56" s="241">
        <f t="shared" si="3"/>
        <v>0</v>
      </c>
      <c r="ED56" s="241">
        <f t="shared" si="3"/>
        <v>0</v>
      </c>
      <c r="EE56" s="241">
        <f t="shared" si="3"/>
        <v>0</v>
      </c>
      <c r="EF56" s="241">
        <f t="shared" si="3"/>
        <v>0</v>
      </c>
      <c r="EG56" s="241">
        <f t="shared" si="3"/>
        <v>36120</v>
      </c>
      <c r="EH56" s="241">
        <f t="shared" si="3"/>
        <v>0</v>
      </c>
      <c r="EI56" s="241">
        <f t="shared" si="3"/>
        <v>0</v>
      </c>
      <c r="EJ56" s="241">
        <f t="shared" si="3"/>
        <v>0</v>
      </c>
      <c r="EK56" s="241">
        <f t="shared" si="3"/>
        <v>0</v>
      </c>
      <c r="EL56" s="241">
        <f t="shared" si="3"/>
        <v>0</v>
      </c>
      <c r="EM56" s="241">
        <f t="shared" si="3"/>
        <v>0</v>
      </c>
      <c r="EN56" s="241">
        <f t="shared" si="3"/>
        <v>0</v>
      </c>
      <c r="EO56" s="241">
        <f t="shared" si="3"/>
        <v>0</v>
      </c>
      <c r="EP56" s="241">
        <f t="shared" si="3"/>
        <v>0</v>
      </c>
      <c r="EQ56" s="241">
        <f t="shared" si="3"/>
        <v>0</v>
      </c>
      <c r="ER56" s="241">
        <f t="shared" si="3"/>
        <v>0</v>
      </c>
      <c r="ES56" s="241">
        <f t="shared" si="3"/>
        <v>0</v>
      </c>
      <c r="ET56" s="241">
        <f t="shared" si="3"/>
        <v>0</v>
      </c>
      <c r="EU56" s="241">
        <f t="shared" si="3"/>
        <v>0</v>
      </c>
      <c r="EV56" s="241">
        <f t="shared" si="3"/>
        <v>0</v>
      </c>
      <c r="EW56" s="241">
        <f t="shared" si="3"/>
        <v>0</v>
      </c>
      <c r="EX56" s="241">
        <f t="shared" si="3"/>
        <v>0</v>
      </c>
      <c r="EY56" s="241">
        <f t="shared" si="3"/>
        <v>0</v>
      </c>
      <c r="EZ56" s="241">
        <f t="shared" si="3"/>
        <v>0</v>
      </c>
      <c r="FA56" s="241">
        <f t="shared" si="3"/>
        <v>87500</v>
      </c>
      <c r="FB56" s="241">
        <f t="shared" si="3"/>
        <v>120000</v>
      </c>
      <c r="FC56" s="241">
        <f t="shared" si="3"/>
        <v>0</v>
      </c>
      <c r="FD56" s="241">
        <f t="shared" si="3"/>
        <v>0</v>
      </c>
      <c r="FE56" s="241">
        <f t="shared" si="3"/>
        <v>0</v>
      </c>
      <c r="FF56" s="241">
        <f t="shared" si="3"/>
        <v>0</v>
      </c>
      <c r="FG56" s="241">
        <f t="shared" si="3"/>
        <v>0</v>
      </c>
      <c r="FH56" s="241">
        <f t="shared" si="3"/>
        <v>0</v>
      </c>
      <c r="FI56" s="241">
        <f t="shared" si="3"/>
        <v>0</v>
      </c>
      <c r="FJ56" s="241">
        <f t="shared" si="3"/>
        <v>179489.1</v>
      </c>
      <c r="FK56" s="241">
        <f t="shared" si="3"/>
        <v>0</v>
      </c>
      <c r="FL56" s="241">
        <f t="shared" si="3"/>
        <v>0</v>
      </c>
      <c r="FM56" s="241">
        <f t="shared" si="3"/>
        <v>0</v>
      </c>
      <c r="FN56" s="241">
        <f t="shared" si="3"/>
        <v>120070.55</v>
      </c>
      <c r="FO56" s="241">
        <f t="shared" si="3"/>
        <v>0</v>
      </c>
      <c r="FP56" s="241">
        <f t="shared" si="3"/>
        <v>0</v>
      </c>
      <c r="FQ56" s="241">
        <f t="shared" si="3"/>
        <v>0</v>
      </c>
      <c r="FR56" s="241">
        <f t="shared" si="3"/>
        <v>0</v>
      </c>
      <c r="FS56" s="241">
        <f t="shared" si="3"/>
        <v>67445</v>
      </c>
      <c r="FT56" s="241">
        <f t="shared" si="3"/>
        <v>125522.64</v>
      </c>
      <c r="FU56" s="241">
        <f t="shared" si="3"/>
        <v>0</v>
      </c>
      <c r="FV56" s="241">
        <f t="shared" si="3"/>
        <v>4958.3900000000003</v>
      </c>
      <c r="FW56" s="241">
        <f t="shared" si="3"/>
        <v>2708.1</v>
      </c>
      <c r="FX56" s="241">
        <f t="shared" si="3"/>
        <v>0</v>
      </c>
      <c r="FY56" s="241">
        <f t="shared" si="3"/>
        <v>0</v>
      </c>
      <c r="FZ56" s="241">
        <f t="shared" si="3"/>
        <v>0</v>
      </c>
      <c r="GA56" s="241">
        <f t="shared" si="3"/>
        <v>0</v>
      </c>
      <c r="GB56" s="241">
        <f t="shared" si="3"/>
        <v>0</v>
      </c>
      <c r="GC56" s="241">
        <f t="shared" si="3"/>
        <v>0</v>
      </c>
      <c r="GD56" s="241">
        <f t="shared" si="3"/>
        <v>0</v>
      </c>
      <c r="GE56" s="241">
        <f t="shared" si="3"/>
        <v>0</v>
      </c>
      <c r="GF56" s="241">
        <f t="shared" si="3"/>
        <v>0</v>
      </c>
      <c r="GG56" s="241">
        <f t="shared" si="3"/>
        <v>0</v>
      </c>
      <c r="GH56" s="241">
        <f t="shared" si="3"/>
        <v>0</v>
      </c>
      <c r="GI56" s="241">
        <f t="shared" si="3"/>
        <v>0</v>
      </c>
      <c r="GJ56" s="241">
        <f t="shared" si="3"/>
        <v>0</v>
      </c>
      <c r="GK56" s="241">
        <f t="shared" ref="GK56:IV56" si="4">SUM(GK2:GK55)</f>
        <v>16140.01</v>
      </c>
      <c r="GL56" s="241">
        <f t="shared" si="4"/>
        <v>0</v>
      </c>
      <c r="GM56" s="241">
        <f t="shared" si="4"/>
        <v>0</v>
      </c>
      <c r="GN56" s="241">
        <f t="shared" si="4"/>
        <v>0</v>
      </c>
      <c r="GO56" s="241">
        <f t="shared" si="4"/>
        <v>0</v>
      </c>
      <c r="GP56" s="241">
        <f t="shared" si="4"/>
        <v>0</v>
      </c>
      <c r="GQ56" s="241">
        <f t="shared" si="4"/>
        <v>0</v>
      </c>
      <c r="GR56" s="241">
        <f t="shared" si="4"/>
        <v>280760.15000000002</v>
      </c>
      <c r="GS56" s="241">
        <f t="shared" si="4"/>
        <v>0</v>
      </c>
      <c r="GT56" s="241">
        <f t="shared" si="4"/>
        <v>0</v>
      </c>
      <c r="GU56" s="241">
        <f t="shared" si="4"/>
        <v>0</v>
      </c>
      <c r="GV56" s="241">
        <f t="shared" si="4"/>
        <v>0</v>
      </c>
      <c r="GW56" s="241">
        <f t="shared" si="4"/>
        <v>0</v>
      </c>
      <c r="GX56" s="241">
        <f t="shared" si="4"/>
        <v>0</v>
      </c>
      <c r="GY56" s="241">
        <f t="shared" si="4"/>
        <v>0</v>
      </c>
      <c r="GZ56" s="241">
        <f t="shared" si="4"/>
        <v>0</v>
      </c>
      <c r="HA56" s="241">
        <f t="shared" si="4"/>
        <v>0</v>
      </c>
      <c r="HB56" s="241">
        <f t="shared" si="4"/>
        <v>0</v>
      </c>
      <c r="HC56" s="241">
        <f t="shared" si="4"/>
        <v>0</v>
      </c>
      <c r="HD56" s="241">
        <f t="shared" si="4"/>
        <v>0</v>
      </c>
      <c r="HE56" s="241">
        <f t="shared" si="4"/>
        <v>0</v>
      </c>
      <c r="HF56" s="241">
        <f t="shared" si="4"/>
        <v>0</v>
      </c>
      <c r="HG56" s="241">
        <f t="shared" si="4"/>
        <v>0</v>
      </c>
      <c r="HH56" s="241">
        <f t="shared" si="4"/>
        <v>0</v>
      </c>
      <c r="HI56" s="241">
        <f t="shared" si="4"/>
        <v>0</v>
      </c>
      <c r="HJ56" s="241">
        <f t="shared" si="4"/>
        <v>0</v>
      </c>
      <c r="HK56" s="241">
        <f t="shared" si="4"/>
        <v>0</v>
      </c>
      <c r="HL56" s="241">
        <f t="shared" si="4"/>
        <v>0</v>
      </c>
      <c r="HM56" s="241">
        <f t="shared" si="4"/>
        <v>0</v>
      </c>
      <c r="HN56" s="241">
        <f t="shared" si="4"/>
        <v>0</v>
      </c>
      <c r="HO56" s="241">
        <f t="shared" si="4"/>
        <v>0</v>
      </c>
      <c r="HP56" s="241">
        <f t="shared" si="4"/>
        <v>0</v>
      </c>
      <c r="HQ56" s="241">
        <f t="shared" si="4"/>
        <v>0</v>
      </c>
      <c r="HR56" s="241">
        <f t="shared" si="4"/>
        <v>0</v>
      </c>
      <c r="HS56" s="241">
        <f t="shared" si="4"/>
        <v>0</v>
      </c>
      <c r="HT56" s="241">
        <f t="shared" si="4"/>
        <v>0</v>
      </c>
      <c r="HU56" s="241">
        <f t="shared" si="4"/>
        <v>0</v>
      </c>
      <c r="HV56" s="241">
        <f t="shared" si="4"/>
        <v>0</v>
      </c>
      <c r="HW56" s="241">
        <f t="shared" si="4"/>
        <v>0</v>
      </c>
      <c r="HX56" s="241">
        <f t="shared" si="4"/>
        <v>90000</v>
      </c>
      <c r="HY56" s="241">
        <f t="shared" si="4"/>
        <v>0</v>
      </c>
      <c r="HZ56" s="241">
        <f t="shared" si="4"/>
        <v>0</v>
      </c>
      <c r="IA56" s="241">
        <f t="shared" si="4"/>
        <v>0</v>
      </c>
      <c r="IB56" s="241">
        <f t="shared" si="4"/>
        <v>0</v>
      </c>
      <c r="IC56" s="241">
        <f t="shared" si="4"/>
        <v>0</v>
      </c>
      <c r="ID56" s="241">
        <f t="shared" si="4"/>
        <v>0</v>
      </c>
      <c r="IE56" s="241">
        <f t="shared" si="4"/>
        <v>0</v>
      </c>
      <c r="IF56" s="241">
        <f t="shared" si="4"/>
        <v>0</v>
      </c>
      <c r="IG56" s="241">
        <f t="shared" si="4"/>
        <v>0</v>
      </c>
      <c r="IH56" s="241">
        <f t="shared" si="4"/>
        <v>0</v>
      </c>
      <c r="II56" s="241">
        <f t="shared" si="4"/>
        <v>0</v>
      </c>
      <c r="IJ56" s="241">
        <f t="shared" si="4"/>
        <v>0</v>
      </c>
      <c r="IK56" s="241">
        <f t="shared" si="4"/>
        <v>0</v>
      </c>
      <c r="IL56" s="241">
        <f t="shared" si="4"/>
        <v>0</v>
      </c>
      <c r="IM56" s="241">
        <f t="shared" si="4"/>
        <v>0</v>
      </c>
      <c r="IN56" s="241">
        <f t="shared" si="4"/>
        <v>0</v>
      </c>
      <c r="IO56" s="241">
        <f t="shared" si="4"/>
        <v>0</v>
      </c>
      <c r="IP56" s="241">
        <f t="shared" si="4"/>
        <v>0</v>
      </c>
      <c r="IQ56" s="241">
        <f t="shared" si="4"/>
        <v>0</v>
      </c>
      <c r="IR56" s="241">
        <f t="shared" si="4"/>
        <v>0</v>
      </c>
      <c r="IS56" s="241">
        <f t="shared" si="4"/>
        <v>0</v>
      </c>
      <c r="IT56" s="241">
        <f t="shared" si="4"/>
        <v>0</v>
      </c>
      <c r="IU56" s="241">
        <f t="shared" si="4"/>
        <v>0</v>
      </c>
      <c r="IV56" s="241">
        <f t="shared" si="4"/>
        <v>0</v>
      </c>
      <c r="IW56" s="241">
        <f t="shared" ref="IW56:LH56" si="5">SUM(IW2:IW55)</f>
        <v>0</v>
      </c>
      <c r="IX56" s="241">
        <f t="shared" si="5"/>
        <v>0</v>
      </c>
      <c r="IY56" s="241">
        <f t="shared" si="5"/>
        <v>0</v>
      </c>
      <c r="IZ56" s="241">
        <f t="shared" si="5"/>
        <v>0</v>
      </c>
      <c r="JA56" s="241">
        <f t="shared" si="5"/>
        <v>0</v>
      </c>
      <c r="JB56" s="241">
        <f t="shared" si="5"/>
        <v>0</v>
      </c>
      <c r="JC56" s="241">
        <f t="shared" si="5"/>
        <v>0</v>
      </c>
      <c r="JD56" s="241">
        <f t="shared" si="5"/>
        <v>0</v>
      </c>
      <c r="JE56" s="241">
        <f t="shared" si="5"/>
        <v>0</v>
      </c>
      <c r="JF56" s="241">
        <f t="shared" si="5"/>
        <v>0</v>
      </c>
      <c r="JG56" s="241">
        <f t="shared" si="5"/>
        <v>0</v>
      </c>
      <c r="JH56" s="241">
        <f t="shared" si="5"/>
        <v>0</v>
      </c>
      <c r="JI56" s="241">
        <f t="shared" si="5"/>
        <v>2371044.59</v>
      </c>
      <c r="JJ56" s="2"/>
      <c r="JK56" s="274">
        <f t="shared" ref="JK56:JP56" si="6">SUM(JK2:JK55)</f>
        <v>2371044.59</v>
      </c>
      <c r="JL56" s="274">
        <f t="shared" si="6"/>
        <v>68567.989999999991</v>
      </c>
      <c r="JM56" s="274">
        <f t="shared" si="6"/>
        <v>0</v>
      </c>
      <c r="JN56" s="274">
        <f t="shared" si="6"/>
        <v>0</v>
      </c>
      <c r="JO56" s="274">
        <f t="shared" si="6"/>
        <v>0</v>
      </c>
      <c r="JP56" s="274">
        <f t="shared" si="6"/>
        <v>20500</v>
      </c>
    </row>
    <row r="57" spans="1:276" ht="18.75" x14ac:dyDescent="0.3">
      <c r="A57" s="240">
        <v>211101</v>
      </c>
      <c r="B57" s="240">
        <v>211102</v>
      </c>
      <c r="C57" s="240">
        <v>211103</v>
      </c>
      <c r="D57" s="240">
        <v>211104</v>
      </c>
      <c r="E57" s="240">
        <v>211105</v>
      </c>
      <c r="F57" s="240">
        <v>211106</v>
      </c>
      <c r="G57" s="240">
        <v>211203</v>
      </c>
      <c r="H57" s="240">
        <v>211205</v>
      </c>
      <c r="I57" s="240">
        <v>211206</v>
      </c>
      <c r="J57" s="240">
        <v>211208</v>
      </c>
      <c r="K57" s="240">
        <v>211209</v>
      </c>
      <c r="L57" s="240">
        <v>211211</v>
      </c>
      <c r="M57" s="240">
        <v>211301</v>
      </c>
      <c r="N57" s="240">
        <v>211401</v>
      </c>
      <c r="O57" s="240">
        <v>211501</v>
      </c>
      <c r="P57" s="240">
        <v>211502</v>
      </c>
      <c r="Q57" s="240">
        <v>211503</v>
      </c>
      <c r="R57" s="240">
        <v>211504</v>
      </c>
      <c r="S57" s="240">
        <v>212101</v>
      </c>
      <c r="T57" s="240">
        <v>212201</v>
      </c>
      <c r="U57" s="240">
        <v>212203</v>
      </c>
      <c r="V57" s="240">
        <v>212204</v>
      </c>
      <c r="W57" s="240">
        <v>212205</v>
      </c>
      <c r="X57" s="240">
        <v>212206</v>
      </c>
      <c r="Y57" s="240">
        <v>212207</v>
      </c>
      <c r="Z57" s="240">
        <v>212208</v>
      </c>
      <c r="AA57" s="240">
        <v>212209</v>
      </c>
      <c r="AB57" s="240">
        <v>212210</v>
      </c>
      <c r="AC57" s="240">
        <v>213101</v>
      </c>
      <c r="AD57" s="240">
        <v>213102</v>
      </c>
      <c r="AE57" s="240">
        <v>213201</v>
      </c>
      <c r="AF57" s="240">
        <v>213202</v>
      </c>
      <c r="AG57" s="240">
        <v>214101</v>
      </c>
      <c r="AH57" s="240">
        <v>214201</v>
      </c>
      <c r="AI57" s="240">
        <v>214202</v>
      </c>
      <c r="AJ57" s="240">
        <v>214203</v>
      </c>
      <c r="AK57" s="240">
        <v>215101</v>
      </c>
      <c r="AL57" s="240">
        <v>215201</v>
      </c>
      <c r="AM57" s="240">
        <v>215301</v>
      </c>
      <c r="AN57" s="240">
        <v>215401</v>
      </c>
      <c r="AO57" s="240">
        <v>221101</v>
      </c>
      <c r="AP57" s="240">
        <v>221201</v>
      </c>
      <c r="AQ57" s="240">
        <v>221301</v>
      </c>
      <c r="AR57" s="240">
        <v>221401</v>
      </c>
      <c r="AS57" s="240">
        <v>221501</v>
      </c>
      <c r="AT57" s="240">
        <v>221601</v>
      </c>
      <c r="AU57" s="240">
        <v>221602</v>
      </c>
      <c r="AV57" s="240">
        <v>221701</v>
      </c>
      <c r="AW57" s="240">
        <v>221801</v>
      </c>
      <c r="AX57" s="240">
        <v>222101</v>
      </c>
      <c r="AY57" s="240">
        <v>222201</v>
      </c>
      <c r="AZ57" s="240">
        <v>223101</v>
      </c>
      <c r="BA57" s="240">
        <v>223201</v>
      </c>
      <c r="BB57" s="240">
        <v>224101</v>
      </c>
      <c r="BC57" s="240">
        <v>224201</v>
      </c>
      <c r="BD57" s="240">
        <v>224301</v>
      </c>
      <c r="BE57" s="240">
        <v>224401</v>
      </c>
      <c r="BF57" s="240">
        <v>225101</v>
      </c>
      <c r="BG57" s="240">
        <v>225201</v>
      </c>
      <c r="BH57" s="240">
        <v>225301</v>
      </c>
      <c r="BI57" s="240">
        <v>225302</v>
      </c>
      <c r="BJ57" s="240">
        <v>225303</v>
      </c>
      <c r="BK57" s="240">
        <v>225304</v>
      </c>
      <c r="BL57" s="240">
        <v>225305</v>
      </c>
      <c r="BM57" s="240">
        <v>225401</v>
      </c>
      <c r="BN57" s="240">
        <v>225501</v>
      </c>
      <c r="BO57" s="240">
        <v>225601</v>
      </c>
      <c r="BP57" s="240">
        <v>225701</v>
      </c>
      <c r="BQ57" s="240">
        <v>225801</v>
      </c>
      <c r="BR57" s="240">
        <v>225901</v>
      </c>
      <c r="BS57" s="240">
        <v>226101</v>
      </c>
      <c r="BT57" s="240">
        <v>226201</v>
      </c>
      <c r="BU57" s="240">
        <v>226301</v>
      </c>
      <c r="BV57" s="240">
        <v>226401</v>
      </c>
      <c r="BW57" s="240">
        <v>227101</v>
      </c>
      <c r="BX57" s="240">
        <v>227102</v>
      </c>
      <c r="BY57" s="240">
        <v>227103</v>
      </c>
      <c r="BZ57" s="240">
        <v>227104</v>
      </c>
      <c r="CA57" s="240">
        <v>227105</v>
      </c>
      <c r="CB57" s="240">
        <v>227106</v>
      </c>
      <c r="CC57" s="240">
        <v>227107</v>
      </c>
      <c r="CD57" s="240">
        <v>227199</v>
      </c>
      <c r="CE57" s="240">
        <v>227201</v>
      </c>
      <c r="CF57" s="240">
        <v>227202</v>
      </c>
      <c r="CG57" s="240">
        <v>227203</v>
      </c>
      <c r="CH57" s="240">
        <v>227204</v>
      </c>
      <c r="CI57" s="240">
        <v>227205</v>
      </c>
      <c r="CJ57" s="240">
        <v>227206</v>
      </c>
      <c r="CK57" s="240">
        <v>227207</v>
      </c>
      <c r="CL57" s="240">
        <v>227208</v>
      </c>
      <c r="CM57" s="240">
        <v>227299</v>
      </c>
      <c r="CN57" s="240">
        <v>227301</v>
      </c>
      <c r="CO57" s="240">
        <v>228101</v>
      </c>
      <c r="CP57" s="240">
        <v>228201</v>
      </c>
      <c r="CQ57" s="240">
        <v>228301</v>
      </c>
      <c r="CR57" s="240">
        <v>228401</v>
      </c>
      <c r="CS57" s="240">
        <v>228501</v>
      </c>
      <c r="CT57" s="240">
        <v>228502</v>
      </c>
      <c r="CU57" s="240">
        <v>228503</v>
      </c>
      <c r="CV57" s="240">
        <v>228601</v>
      </c>
      <c r="CW57" s="240">
        <v>228602</v>
      </c>
      <c r="CX57" s="240">
        <v>228603</v>
      </c>
      <c r="CY57" s="240">
        <v>228604</v>
      </c>
      <c r="CZ57" s="240">
        <v>228701</v>
      </c>
      <c r="DA57" s="240">
        <v>228702</v>
      </c>
      <c r="DB57" s="240">
        <v>228703</v>
      </c>
      <c r="DC57" s="240">
        <v>228704</v>
      </c>
      <c r="DD57" s="240">
        <v>228705</v>
      </c>
      <c r="DE57" s="240">
        <v>228706</v>
      </c>
      <c r="DF57" s="240">
        <v>228801</v>
      </c>
      <c r="DG57" s="240">
        <v>228802</v>
      </c>
      <c r="DH57" s="240">
        <v>228803</v>
      </c>
      <c r="DI57" s="240">
        <v>229201</v>
      </c>
      <c r="DJ57" s="240">
        <v>229203</v>
      </c>
      <c r="DK57" s="240">
        <v>231101</v>
      </c>
      <c r="DL57" s="240">
        <v>231102</v>
      </c>
      <c r="DM57" s="240">
        <v>231201</v>
      </c>
      <c r="DN57" s="240">
        <v>231301</v>
      </c>
      <c r="DO57" s="240">
        <v>231302</v>
      </c>
      <c r="DP57" s="240">
        <v>231303</v>
      </c>
      <c r="DQ57" s="240">
        <v>231401</v>
      </c>
      <c r="DR57" s="240">
        <v>232101</v>
      </c>
      <c r="DS57" s="240">
        <v>232201</v>
      </c>
      <c r="DT57" s="240">
        <v>232301</v>
      </c>
      <c r="DU57" s="240">
        <v>233101</v>
      </c>
      <c r="DV57" s="240">
        <v>233201</v>
      </c>
      <c r="DW57" s="240">
        <v>233301</v>
      </c>
      <c r="DX57" s="240">
        <v>233401</v>
      </c>
      <c r="DY57" s="240">
        <v>233501</v>
      </c>
      <c r="DZ57" s="240">
        <v>233601</v>
      </c>
      <c r="EA57" s="240">
        <v>234101</v>
      </c>
      <c r="EB57" s="240">
        <v>234201</v>
      </c>
      <c r="EC57" s="240">
        <v>235101</v>
      </c>
      <c r="ED57" s="240">
        <v>235201</v>
      </c>
      <c r="EE57" s="240">
        <v>235301</v>
      </c>
      <c r="EF57" s="240">
        <v>235401</v>
      </c>
      <c r="EG57" s="240">
        <v>235501</v>
      </c>
      <c r="EH57" s="240">
        <v>236101</v>
      </c>
      <c r="EI57" s="240">
        <v>236102</v>
      </c>
      <c r="EJ57" s="240">
        <v>236103</v>
      </c>
      <c r="EK57" s="240">
        <v>236104</v>
      </c>
      <c r="EL57" s="240">
        <v>236105</v>
      </c>
      <c r="EM57" s="240">
        <v>236201</v>
      </c>
      <c r="EN57" s="240">
        <v>236202</v>
      </c>
      <c r="EO57" s="240">
        <v>236203</v>
      </c>
      <c r="EP57" s="240">
        <v>236304</v>
      </c>
      <c r="EQ57" s="240">
        <v>236305</v>
      </c>
      <c r="ER57" s="240">
        <v>236306</v>
      </c>
      <c r="ES57" s="240">
        <v>236401</v>
      </c>
      <c r="ET57" s="240">
        <v>236402</v>
      </c>
      <c r="EU57" s="240">
        <v>236403</v>
      </c>
      <c r="EV57" s="240">
        <v>236404</v>
      </c>
      <c r="EW57" s="240">
        <v>236405</v>
      </c>
      <c r="EX57" s="240">
        <v>236406</v>
      </c>
      <c r="EY57" s="240">
        <v>236407</v>
      </c>
      <c r="EZ57" s="240">
        <v>236901</v>
      </c>
      <c r="FA57" s="240">
        <v>237101</v>
      </c>
      <c r="FB57" s="240">
        <v>237102</v>
      </c>
      <c r="FC57" s="240">
        <v>237103</v>
      </c>
      <c r="FD57" s="240">
        <v>237104</v>
      </c>
      <c r="FE57" s="240">
        <v>237105</v>
      </c>
      <c r="FF57" s="240">
        <v>237106</v>
      </c>
      <c r="FG57" s="240">
        <v>237107</v>
      </c>
      <c r="FH57" s="240">
        <v>237201</v>
      </c>
      <c r="FI57" s="240">
        <v>237202</v>
      </c>
      <c r="FJ57" s="240">
        <v>237203</v>
      </c>
      <c r="FK57" s="240">
        <v>237204</v>
      </c>
      <c r="FL57" s="240">
        <v>237205</v>
      </c>
      <c r="FM57" s="240">
        <v>237206</v>
      </c>
      <c r="FN57" s="240">
        <v>237299</v>
      </c>
      <c r="FO57" s="240">
        <v>238101</v>
      </c>
      <c r="FP57" s="240">
        <v>238201</v>
      </c>
      <c r="FQ57" s="240">
        <v>239101</v>
      </c>
      <c r="FR57" s="240">
        <v>239102</v>
      </c>
      <c r="FS57" s="240">
        <v>239201</v>
      </c>
      <c r="FT57" s="240">
        <v>239301</v>
      </c>
      <c r="FU57" s="240">
        <v>239401</v>
      </c>
      <c r="FV57" s="240">
        <v>239501</v>
      </c>
      <c r="FW57" s="240">
        <v>239601</v>
      </c>
      <c r="FX57" s="240">
        <v>239701</v>
      </c>
      <c r="FY57" s="240">
        <v>239801</v>
      </c>
      <c r="FZ57" s="240">
        <v>239802</v>
      </c>
      <c r="GA57" s="240">
        <v>239901</v>
      </c>
      <c r="GB57" s="240">
        <v>239904</v>
      </c>
      <c r="GC57" s="240">
        <v>241201</v>
      </c>
      <c r="GD57" s="240">
        <v>241202</v>
      </c>
      <c r="GE57" s="240">
        <v>241203</v>
      </c>
      <c r="GF57" s="240">
        <v>241204</v>
      </c>
      <c r="GG57" s="240">
        <v>241205</v>
      </c>
      <c r="GH57" s="240">
        <v>261101</v>
      </c>
      <c r="GI57" s="240">
        <v>261201</v>
      </c>
      <c r="GJ57" s="240">
        <v>261301</v>
      </c>
      <c r="GK57" s="240">
        <v>261401</v>
      </c>
      <c r="GL57" s="240">
        <v>261901</v>
      </c>
      <c r="GM57" s="240">
        <v>262101</v>
      </c>
      <c r="GN57" s="240">
        <v>262201</v>
      </c>
      <c r="GO57" s="240">
        <v>262301</v>
      </c>
      <c r="GP57" s="240">
        <v>262401</v>
      </c>
      <c r="GQ57" s="240">
        <v>263101</v>
      </c>
      <c r="GR57" s="240">
        <v>263201</v>
      </c>
      <c r="GS57" s="240">
        <v>263301</v>
      </c>
      <c r="GT57" s="240">
        <v>263401</v>
      </c>
      <c r="GU57" s="240">
        <v>264101</v>
      </c>
      <c r="GV57" s="240">
        <v>264201</v>
      </c>
      <c r="GW57" s="240">
        <v>264301</v>
      </c>
      <c r="GX57" s="240">
        <v>264401</v>
      </c>
      <c r="GY57" s="240">
        <v>264501</v>
      </c>
      <c r="GZ57" s="240">
        <v>264601</v>
      </c>
      <c r="HA57" s="240">
        <v>264701</v>
      </c>
      <c r="HB57" s="240">
        <v>264801</v>
      </c>
      <c r="HC57" s="240">
        <v>265101</v>
      </c>
      <c r="HD57" s="240">
        <v>265201</v>
      </c>
      <c r="HE57" s="240">
        <v>265301</v>
      </c>
      <c r="HF57" s="240">
        <v>265401</v>
      </c>
      <c r="HG57" s="240">
        <v>265501</v>
      </c>
      <c r="HH57" s="240">
        <v>265601</v>
      </c>
      <c r="HI57" s="240">
        <v>265701</v>
      </c>
      <c r="HJ57" s="240">
        <v>265801</v>
      </c>
      <c r="HK57" s="240">
        <v>266101</v>
      </c>
      <c r="HL57" s="240">
        <v>266201</v>
      </c>
      <c r="HM57" s="240">
        <v>267101</v>
      </c>
      <c r="HN57" s="240">
        <v>267201</v>
      </c>
      <c r="HO57" s="240">
        <v>267301</v>
      </c>
      <c r="HP57" s="240">
        <v>267401</v>
      </c>
      <c r="HQ57" s="240">
        <v>267501</v>
      </c>
      <c r="HR57" s="240">
        <v>267601</v>
      </c>
      <c r="HS57" s="240">
        <v>267701</v>
      </c>
      <c r="HT57" s="240">
        <v>267801</v>
      </c>
      <c r="HU57" s="240">
        <v>267901</v>
      </c>
      <c r="HV57" s="240">
        <v>268101</v>
      </c>
      <c r="HW57" s="240">
        <v>268201</v>
      </c>
      <c r="HX57" s="240">
        <v>268301</v>
      </c>
      <c r="HY57" s="240">
        <v>268302</v>
      </c>
      <c r="HZ57" s="240">
        <v>268401</v>
      </c>
      <c r="IA57" s="240">
        <v>268501</v>
      </c>
      <c r="IB57" s="240">
        <v>268601</v>
      </c>
      <c r="IC57" s="240">
        <v>268701</v>
      </c>
      <c r="ID57" s="240">
        <v>268802</v>
      </c>
      <c r="IE57" s="240">
        <v>268803</v>
      </c>
      <c r="IF57" s="240">
        <v>268804</v>
      </c>
      <c r="IG57" s="240">
        <v>268901</v>
      </c>
      <c r="IH57" s="240">
        <v>269101</v>
      </c>
      <c r="II57" s="240">
        <v>269102</v>
      </c>
      <c r="IJ57" s="240">
        <v>269201</v>
      </c>
      <c r="IK57" s="240">
        <v>269202</v>
      </c>
      <c r="IL57" s="240">
        <v>269301</v>
      </c>
      <c r="IM57" s="240">
        <v>269401</v>
      </c>
      <c r="IN57" s="240">
        <v>269501</v>
      </c>
      <c r="IO57" s="240">
        <v>269502</v>
      </c>
      <c r="IP57" s="240">
        <v>269503</v>
      </c>
      <c r="IQ57" s="240">
        <v>2269901</v>
      </c>
      <c r="IR57" s="240">
        <v>271101</v>
      </c>
      <c r="IS57" s="240">
        <v>271201</v>
      </c>
      <c r="IT57" s="240">
        <v>271301</v>
      </c>
      <c r="IU57" s="240">
        <v>271401</v>
      </c>
      <c r="IV57" s="240">
        <v>272101</v>
      </c>
      <c r="IW57" s="240">
        <v>272201</v>
      </c>
      <c r="IX57" s="240">
        <v>272301</v>
      </c>
      <c r="IY57" s="240">
        <v>272401</v>
      </c>
      <c r="IZ57" s="240">
        <v>272501</v>
      </c>
      <c r="JA57" s="240">
        <v>272601</v>
      </c>
      <c r="JB57" s="240">
        <v>272701</v>
      </c>
      <c r="JC57" s="240">
        <v>272801</v>
      </c>
      <c r="JD57" s="240">
        <v>272901</v>
      </c>
      <c r="JE57" s="240">
        <v>273101</v>
      </c>
      <c r="JF57" s="240">
        <v>273201</v>
      </c>
      <c r="JG57" s="240">
        <v>274101</v>
      </c>
      <c r="JH57" s="240">
        <v>274201</v>
      </c>
      <c r="JI57" s="242" t="s">
        <v>0</v>
      </c>
      <c r="JJ57" s="277"/>
      <c r="JK57" s="277"/>
    </row>
    <row r="58" spans="1:276" x14ac:dyDescent="0.25">
      <c r="A58" s="274"/>
      <c r="B58" s="274"/>
      <c r="C58" s="274"/>
      <c r="D58" s="274"/>
      <c r="E58" s="274"/>
      <c r="F58" s="274"/>
      <c r="G58" s="274"/>
      <c r="H58" s="274"/>
      <c r="I58" s="274"/>
      <c r="J58" s="274"/>
      <c r="K58" s="274"/>
      <c r="L58" s="274"/>
      <c r="M58" s="274"/>
      <c r="N58" s="274"/>
      <c r="O58" s="274"/>
      <c r="P58" s="274"/>
      <c r="Q58" s="274"/>
      <c r="R58" s="274"/>
      <c r="S58" s="274"/>
      <c r="T58" s="274"/>
      <c r="U58" s="274"/>
      <c r="V58" s="274"/>
      <c r="W58" s="274"/>
      <c r="X58" s="274"/>
      <c r="Y58" s="274"/>
      <c r="Z58" s="274"/>
      <c r="AA58" s="274"/>
      <c r="AB58" s="274"/>
      <c r="AC58" s="274"/>
      <c r="AD58" s="274"/>
      <c r="AE58" s="274"/>
      <c r="AF58" s="274"/>
      <c r="AG58" s="274"/>
      <c r="AH58" s="274"/>
      <c r="AI58" s="274"/>
      <c r="AJ58" s="274"/>
      <c r="AK58" s="274"/>
      <c r="AL58" s="274"/>
      <c r="AM58" s="274"/>
      <c r="AN58" s="274"/>
      <c r="AO58" s="274"/>
      <c r="AP58" s="274"/>
      <c r="AQ58" s="274"/>
      <c r="AR58" s="274"/>
      <c r="AS58" s="274"/>
      <c r="AT58" s="274"/>
      <c r="AU58" s="274"/>
      <c r="AV58" s="274"/>
      <c r="AW58" s="274"/>
      <c r="AX58" s="274"/>
      <c r="AY58" s="274"/>
      <c r="AZ58" s="274"/>
      <c r="BA58" s="274"/>
      <c r="BB58" s="274"/>
      <c r="BC58" s="274"/>
      <c r="BD58" s="274"/>
      <c r="BE58" s="274"/>
      <c r="BF58" s="274"/>
      <c r="BG58" s="274"/>
      <c r="BH58" s="274"/>
      <c r="BI58" s="274"/>
      <c r="BJ58" s="274"/>
      <c r="BK58" s="274"/>
      <c r="BL58" s="274"/>
      <c r="BM58" s="274"/>
      <c r="BN58" s="274"/>
      <c r="BO58" s="274"/>
      <c r="BP58" s="274"/>
      <c r="BQ58" s="274"/>
      <c r="BR58" s="274"/>
      <c r="BS58" s="274"/>
      <c r="BT58" s="274"/>
      <c r="BU58" s="274"/>
      <c r="BV58" s="274"/>
      <c r="BW58" s="274"/>
      <c r="BX58" s="274"/>
      <c r="BY58" s="274"/>
      <c r="BZ58" s="274"/>
      <c r="CA58" s="274"/>
      <c r="CB58" s="274"/>
      <c r="CC58" s="274"/>
      <c r="CD58" s="274"/>
      <c r="CE58" s="274"/>
      <c r="CF58" s="274"/>
      <c r="CG58" s="274"/>
      <c r="CH58" s="274"/>
      <c r="CI58" s="274"/>
      <c r="CJ58" s="274"/>
      <c r="CK58" s="274"/>
      <c r="CL58" s="274"/>
      <c r="CM58" s="274"/>
      <c r="CN58" s="274"/>
      <c r="CO58" s="274"/>
      <c r="CP58" s="274"/>
      <c r="CQ58" s="274"/>
      <c r="CR58" s="274"/>
      <c r="CS58" s="274"/>
      <c r="CT58" s="274"/>
      <c r="CU58" s="274"/>
      <c r="CV58" s="274"/>
      <c r="CW58" s="274"/>
      <c r="CX58" s="274"/>
      <c r="CY58" s="274"/>
      <c r="CZ58" s="274"/>
      <c r="DA58" s="274"/>
      <c r="DB58" s="274"/>
      <c r="DC58" s="274"/>
      <c r="DD58" s="274"/>
      <c r="DE58" s="274"/>
      <c r="DF58" s="274"/>
      <c r="DG58" s="274"/>
      <c r="DH58" s="274"/>
      <c r="DI58" s="274"/>
      <c r="DJ58" s="274"/>
      <c r="DK58" s="274"/>
      <c r="DL58" s="274"/>
      <c r="DM58" s="274"/>
      <c r="DN58" s="274"/>
      <c r="DO58" s="274"/>
      <c r="DP58" s="274"/>
      <c r="DQ58" s="274"/>
      <c r="DR58" s="274"/>
      <c r="DS58" s="274"/>
      <c r="DT58" s="274"/>
      <c r="DU58" s="274"/>
      <c r="DV58" s="274"/>
      <c r="DW58" s="274"/>
      <c r="DX58" s="274"/>
      <c r="DY58" s="274"/>
      <c r="DZ58" s="274"/>
      <c r="EA58" s="274"/>
      <c r="EB58" s="274"/>
      <c r="EC58" s="274"/>
      <c r="ED58" s="274"/>
      <c r="EE58" s="274"/>
      <c r="EF58" s="274"/>
      <c r="EG58" s="274"/>
      <c r="EH58" s="274"/>
      <c r="EI58" s="274"/>
      <c r="EJ58" s="274"/>
      <c r="EK58" s="274"/>
      <c r="EL58" s="274"/>
      <c r="EM58" s="274"/>
      <c r="EN58" s="274"/>
      <c r="EO58" s="274"/>
      <c r="EP58" s="274"/>
      <c r="EQ58" s="274"/>
      <c r="ER58" s="274"/>
      <c r="ES58" s="274"/>
      <c r="ET58" s="274"/>
      <c r="EU58" s="274"/>
      <c r="EV58" s="274"/>
      <c r="EW58" s="274"/>
      <c r="EX58" s="274"/>
      <c r="EY58" s="274"/>
      <c r="EZ58" s="274"/>
      <c r="FA58" s="274"/>
      <c r="FB58" s="274"/>
      <c r="FC58" s="274"/>
      <c r="FD58" s="274"/>
      <c r="FE58" s="274"/>
      <c r="FF58" s="274"/>
      <c r="FG58" s="274"/>
      <c r="FH58" s="274"/>
      <c r="FI58" s="274"/>
      <c r="FJ58" s="274"/>
      <c r="FK58" s="274"/>
      <c r="FL58" s="274"/>
      <c r="FM58" s="274"/>
      <c r="FN58" s="274"/>
      <c r="FO58" s="274"/>
      <c r="FP58" s="274"/>
      <c r="FQ58" s="274"/>
      <c r="FR58" s="274"/>
      <c r="FS58" s="274"/>
      <c r="FT58" s="274"/>
      <c r="FU58" s="274"/>
      <c r="FV58" s="274"/>
      <c r="FW58" s="274"/>
      <c r="FX58" s="274"/>
      <c r="FY58" s="274"/>
      <c r="FZ58" s="274"/>
      <c r="GA58" s="274"/>
      <c r="GB58" s="274"/>
      <c r="GC58" s="274"/>
      <c r="GD58" s="274"/>
      <c r="GE58" s="274"/>
      <c r="GF58" s="274"/>
      <c r="GG58" s="274"/>
      <c r="GH58" s="274"/>
      <c r="GI58" s="274"/>
      <c r="GJ58" s="274"/>
      <c r="GK58" s="274"/>
      <c r="GL58" s="274"/>
      <c r="GM58" s="274"/>
      <c r="GN58" s="274"/>
      <c r="GO58" s="274"/>
      <c r="GP58" s="274"/>
      <c r="GQ58" s="274"/>
      <c r="GR58" s="274"/>
      <c r="GS58" s="274"/>
      <c r="GT58" s="274"/>
      <c r="GU58" s="274"/>
      <c r="GV58" s="274"/>
      <c r="GW58" s="274"/>
      <c r="GX58" s="274"/>
      <c r="GY58" s="274"/>
      <c r="GZ58" s="274"/>
      <c r="HA58" s="274"/>
      <c r="HB58" s="274"/>
      <c r="HC58" s="274"/>
      <c r="HD58" s="274"/>
      <c r="HE58" s="274"/>
      <c r="HF58" s="274"/>
      <c r="HG58" s="274"/>
      <c r="HH58" s="274"/>
      <c r="HI58" s="274"/>
      <c r="HJ58" s="274"/>
      <c r="HK58" s="274"/>
      <c r="HL58" s="274"/>
      <c r="HM58" s="274"/>
      <c r="HN58" s="274"/>
      <c r="HO58" s="274"/>
      <c r="HP58" s="274"/>
      <c r="HQ58" s="274"/>
      <c r="HR58" s="274"/>
      <c r="HS58" s="274"/>
      <c r="HT58" s="274"/>
      <c r="HU58" s="274"/>
      <c r="HV58" s="274"/>
      <c r="HW58" s="274"/>
      <c r="HX58" s="274"/>
      <c r="HY58" s="274"/>
      <c r="HZ58" s="274"/>
      <c r="IA58" s="274"/>
      <c r="IB58" s="274"/>
      <c r="IC58" s="274"/>
      <c r="ID58" s="274"/>
      <c r="IE58" s="274"/>
      <c r="IF58" s="274"/>
      <c r="IG58" s="274"/>
      <c r="IH58" s="274"/>
      <c r="II58" s="274"/>
      <c r="IJ58" s="274"/>
      <c r="IK58" s="274"/>
      <c r="IL58" s="274"/>
      <c r="IM58" s="274"/>
      <c r="IN58" s="274"/>
      <c r="IO58" s="274"/>
      <c r="IP58" s="274"/>
      <c r="IQ58" s="274"/>
      <c r="IR58" s="274"/>
      <c r="IS58" s="274"/>
      <c r="IT58" s="274"/>
      <c r="IU58" s="274"/>
      <c r="IV58" s="274"/>
      <c r="IW58" s="274"/>
      <c r="IX58" s="274"/>
      <c r="IY58" s="274"/>
      <c r="IZ58" s="274"/>
      <c r="JA58" s="274"/>
      <c r="JB58" s="274"/>
      <c r="JC58" s="274"/>
      <c r="JD58" s="274"/>
      <c r="JE58" s="274"/>
      <c r="JF58" s="274"/>
      <c r="JG58" s="274"/>
      <c r="JH58" s="274"/>
      <c r="JI58" s="241">
        <f>SUM(A58:JH58)</f>
        <v>0</v>
      </c>
      <c r="JJ58" s="2"/>
      <c r="JK58" s="2"/>
    </row>
    <row r="59" spans="1:276" x14ac:dyDescent="0.25">
      <c r="A59" s="274"/>
      <c r="B59" s="274"/>
      <c r="C59" s="274"/>
      <c r="D59" s="274"/>
      <c r="E59" s="274"/>
      <c r="F59" s="274"/>
      <c r="G59" s="274"/>
      <c r="H59" s="274"/>
      <c r="I59" s="274"/>
      <c r="J59" s="274"/>
      <c r="K59" s="274"/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74"/>
      <c r="AH59" s="274"/>
      <c r="AI59" s="274"/>
      <c r="AJ59" s="274"/>
      <c r="AK59" s="274"/>
      <c r="AL59" s="274"/>
      <c r="AM59" s="274"/>
      <c r="AN59" s="274"/>
      <c r="AO59" s="274"/>
      <c r="AP59" s="274"/>
      <c r="AQ59" s="274"/>
      <c r="AR59" s="274"/>
      <c r="AS59" s="274"/>
      <c r="AT59" s="274"/>
      <c r="AU59" s="274"/>
      <c r="AV59" s="274"/>
      <c r="AW59" s="274"/>
      <c r="AX59" s="274"/>
      <c r="AY59" s="274"/>
      <c r="AZ59" s="274"/>
      <c r="BA59" s="274"/>
      <c r="BB59" s="274"/>
      <c r="BC59" s="274"/>
      <c r="BD59" s="274"/>
      <c r="BE59" s="274"/>
      <c r="BF59" s="274"/>
      <c r="BG59" s="274"/>
      <c r="BH59" s="274"/>
      <c r="BI59" s="274"/>
      <c r="BJ59" s="274"/>
      <c r="BK59" s="274"/>
      <c r="BL59" s="274"/>
      <c r="BM59" s="274"/>
      <c r="BN59" s="274"/>
      <c r="BO59" s="274"/>
      <c r="BP59" s="274"/>
      <c r="BQ59" s="274"/>
      <c r="BR59" s="274"/>
      <c r="BS59" s="274"/>
      <c r="BT59" s="274"/>
      <c r="BU59" s="274"/>
      <c r="BV59" s="274"/>
      <c r="BW59" s="274"/>
      <c r="BX59" s="274"/>
      <c r="BY59" s="274"/>
      <c r="BZ59" s="274"/>
      <c r="CA59" s="274"/>
      <c r="CB59" s="274"/>
      <c r="CC59" s="274"/>
      <c r="CD59" s="274"/>
      <c r="CE59" s="274"/>
      <c r="CF59" s="274"/>
      <c r="CG59" s="274"/>
      <c r="CH59" s="274"/>
      <c r="CI59" s="274"/>
      <c r="CJ59" s="274"/>
      <c r="CK59" s="274"/>
      <c r="CL59" s="274"/>
      <c r="CM59" s="274"/>
      <c r="CN59" s="274"/>
      <c r="CO59" s="274"/>
      <c r="CP59" s="274"/>
      <c r="CQ59" s="274"/>
      <c r="CR59" s="274"/>
      <c r="CS59" s="274"/>
      <c r="CT59" s="274"/>
      <c r="CU59" s="274"/>
      <c r="CV59" s="274"/>
      <c r="CW59" s="274"/>
      <c r="CX59" s="274"/>
      <c r="CY59" s="274"/>
      <c r="CZ59" s="274"/>
      <c r="DA59" s="274"/>
      <c r="DB59" s="274"/>
      <c r="DC59" s="274"/>
      <c r="DD59" s="274"/>
      <c r="DE59" s="274"/>
      <c r="DF59" s="274"/>
      <c r="DG59" s="274"/>
      <c r="DH59" s="274"/>
      <c r="DI59" s="274"/>
      <c r="DJ59" s="274"/>
      <c r="DK59" s="274"/>
      <c r="DL59" s="274"/>
      <c r="DM59" s="274"/>
      <c r="DN59" s="274"/>
      <c r="DO59" s="274"/>
      <c r="DP59" s="274"/>
      <c r="DQ59" s="274"/>
      <c r="DR59" s="274"/>
      <c r="DS59" s="274"/>
      <c r="DT59" s="274"/>
      <c r="DU59" s="274"/>
      <c r="DV59" s="274"/>
      <c r="DW59" s="274"/>
      <c r="DX59" s="274"/>
      <c r="DY59" s="274"/>
      <c r="DZ59" s="274"/>
      <c r="EA59" s="274"/>
      <c r="EB59" s="274"/>
      <c r="EC59" s="274"/>
      <c r="ED59" s="274"/>
      <c r="EE59" s="274"/>
      <c r="EF59" s="274"/>
      <c r="EG59" s="274"/>
      <c r="EH59" s="274"/>
      <c r="EI59" s="274"/>
      <c r="EJ59" s="274"/>
      <c r="EK59" s="274"/>
      <c r="EL59" s="274"/>
      <c r="EM59" s="274"/>
      <c r="EN59" s="274"/>
      <c r="EO59" s="274"/>
      <c r="EP59" s="274"/>
      <c r="EQ59" s="274"/>
      <c r="ER59" s="274"/>
      <c r="ES59" s="274"/>
      <c r="ET59" s="274"/>
      <c r="EU59" s="274"/>
      <c r="EV59" s="274"/>
      <c r="EW59" s="274"/>
      <c r="EX59" s="274"/>
      <c r="EY59" s="274"/>
      <c r="EZ59" s="274"/>
      <c r="FA59" s="274"/>
      <c r="FB59" s="274"/>
      <c r="FC59" s="274"/>
      <c r="FD59" s="274"/>
      <c r="FE59" s="274"/>
      <c r="FF59" s="274"/>
      <c r="FG59" s="274"/>
      <c r="FH59" s="274"/>
      <c r="FI59" s="274"/>
      <c r="FJ59" s="274"/>
      <c r="FK59" s="274"/>
      <c r="FL59" s="274"/>
      <c r="FM59" s="274"/>
      <c r="FN59" s="274"/>
      <c r="FO59" s="274"/>
      <c r="FP59" s="274"/>
      <c r="FQ59" s="274"/>
      <c r="FR59" s="274"/>
      <c r="FS59" s="274"/>
      <c r="FT59" s="274"/>
      <c r="FU59" s="274"/>
      <c r="FV59" s="274"/>
      <c r="FW59" s="274"/>
      <c r="FX59" s="274"/>
      <c r="FY59" s="274"/>
      <c r="FZ59" s="274"/>
      <c r="GA59" s="274"/>
      <c r="GB59" s="274"/>
      <c r="GC59" s="274"/>
      <c r="GD59" s="274"/>
      <c r="GE59" s="274"/>
      <c r="GF59" s="274"/>
      <c r="GG59" s="274"/>
      <c r="GH59" s="274"/>
      <c r="GI59" s="274"/>
      <c r="GJ59" s="274"/>
      <c r="GK59" s="274"/>
      <c r="GL59" s="274"/>
      <c r="GM59" s="274"/>
      <c r="GN59" s="274"/>
      <c r="GO59" s="274"/>
      <c r="GP59" s="274"/>
      <c r="GQ59" s="274"/>
      <c r="GR59" s="274"/>
      <c r="GS59" s="274"/>
      <c r="GT59" s="274"/>
      <c r="GU59" s="274"/>
      <c r="GV59" s="274"/>
      <c r="GW59" s="274"/>
      <c r="GX59" s="274"/>
      <c r="GY59" s="274"/>
      <c r="GZ59" s="274"/>
      <c r="HA59" s="274"/>
      <c r="HB59" s="274"/>
      <c r="HC59" s="274"/>
      <c r="HD59" s="274"/>
      <c r="HE59" s="274"/>
      <c r="HF59" s="274"/>
      <c r="HG59" s="274"/>
      <c r="HH59" s="274"/>
      <c r="HI59" s="274"/>
      <c r="HJ59" s="274"/>
      <c r="HK59" s="274"/>
      <c r="HL59" s="274"/>
      <c r="HM59" s="274"/>
      <c r="HN59" s="274"/>
      <c r="HO59" s="274"/>
      <c r="HP59" s="274"/>
      <c r="HQ59" s="274"/>
      <c r="HR59" s="274"/>
      <c r="HS59" s="274"/>
      <c r="HT59" s="274"/>
      <c r="HU59" s="274"/>
      <c r="HV59" s="274"/>
      <c r="HW59" s="274"/>
      <c r="HX59" s="274"/>
      <c r="HY59" s="274"/>
      <c r="HZ59" s="274"/>
      <c r="IA59" s="274"/>
      <c r="IB59" s="274"/>
      <c r="IC59" s="274"/>
      <c r="ID59" s="274"/>
      <c r="IE59" s="274"/>
      <c r="IF59" s="274"/>
      <c r="IG59" s="274"/>
      <c r="IH59" s="274"/>
      <c r="II59" s="274"/>
      <c r="IJ59" s="274"/>
      <c r="IK59" s="274"/>
      <c r="IL59" s="274"/>
      <c r="IM59" s="274"/>
      <c r="IN59" s="274"/>
      <c r="IO59" s="274"/>
      <c r="IP59" s="274"/>
      <c r="IQ59" s="274"/>
      <c r="IR59" s="274"/>
      <c r="IS59" s="274"/>
      <c r="IT59" s="274"/>
      <c r="IU59" s="274"/>
      <c r="IV59" s="274"/>
      <c r="IW59" s="274"/>
      <c r="IX59" s="274"/>
      <c r="IY59" s="274"/>
      <c r="IZ59" s="274"/>
      <c r="JA59" s="274"/>
      <c r="JB59" s="274"/>
      <c r="JC59" s="274"/>
      <c r="JD59" s="274"/>
      <c r="JE59" s="274"/>
      <c r="JF59" s="274"/>
      <c r="JG59" s="274"/>
      <c r="JH59" s="274"/>
      <c r="JI59" s="241">
        <f t="shared" ref="JI59:JI71" si="7">SUM(A59:JH59)</f>
        <v>0</v>
      </c>
      <c r="JJ59" s="2"/>
      <c r="JK59" s="2"/>
    </row>
    <row r="60" spans="1:276" x14ac:dyDescent="0.25">
      <c r="A60" s="274"/>
      <c r="B60" s="274"/>
      <c r="C60" s="274"/>
      <c r="D60" s="274"/>
      <c r="E60" s="274"/>
      <c r="F60" s="274"/>
      <c r="G60" s="274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4"/>
      <c r="AY60" s="274"/>
      <c r="AZ60" s="274"/>
      <c r="BA60" s="274"/>
      <c r="BB60" s="274"/>
      <c r="BC60" s="274"/>
      <c r="BD60" s="274"/>
      <c r="BE60" s="274"/>
      <c r="BF60" s="274"/>
      <c r="BG60" s="274"/>
      <c r="BH60" s="274"/>
      <c r="BI60" s="274"/>
      <c r="BJ60" s="274"/>
      <c r="BK60" s="274"/>
      <c r="BL60" s="274"/>
      <c r="BM60" s="274"/>
      <c r="BN60" s="274"/>
      <c r="BO60" s="274"/>
      <c r="BP60" s="274"/>
      <c r="BQ60" s="274"/>
      <c r="BR60" s="274"/>
      <c r="BS60" s="274"/>
      <c r="BT60" s="274"/>
      <c r="BU60" s="274"/>
      <c r="BV60" s="274"/>
      <c r="BW60" s="274"/>
      <c r="BX60" s="274"/>
      <c r="BY60" s="274"/>
      <c r="BZ60" s="274"/>
      <c r="CA60" s="274"/>
      <c r="CB60" s="274"/>
      <c r="CC60" s="274"/>
      <c r="CD60" s="274"/>
      <c r="CE60" s="274"/>
      <c r="CF60" s="274"/>
      <c r="CG60" s="274"/>
      <c r="CH60" s="274"/>
      <c r="CI60" s="274"/>
      <c r="CJ60" s="274"/>
      <c r="CK60" s="274"/>
      <c r="CL60" s="274"/>
      <c r="CM60" s="274"/>
      <c r="CN60" s="274"/>
      <c r="CO60" s="274"/>
      <c r="CP60" s="274"/>
      <c r="CQ60" s="274"/>
      <c r="CR60" s="274"/>
      <c r="CS60" s="274"/>
      <c r="CT60" s="274"/>
      <c r="CU60" s="274"/>
      <c r="CV60" s="274"/>
      <c r="CW60" s="274"/>
      <c r="CX60" s="274"/>
      <c r="CY60" s="274"/>
      <c r="CZ60" s="274"/>
      <c r="DA60" s="274"/>
      <c r="DB60" s="274"/>
      <c r="DC60" s="274"/>
      <c r="DD60" s="274"/>
      <c r="DE60" s="274"/>
      <c r="DF60" s="274"/>
      <c r="DG60" s="274"/>
      <c r="DH60" s="274"/>
      <c r="DI60" s="274"/>
      <c r="DJ60" s="274"/>
      <c r="DK60" s="274"/>
      <c r="DL60" s="274"/>
      <c r="DM60" s="274"/>
      <c r="DN60" s="274"/>
      <c r="DO60" s="274"/>
      <c r="DP60" s="274"/>
      <c r="DQ60" s="274"/>
      <c r="DR60" s="274"/>
      <c r="DS60" s="274"/>
      <c r="DT60" s="274"/>
      <c r="DU60" s="274"/>
      <c r="DV60" s="274"/>
      <c r="DW60" s="274"/>
      <c r="DX60" s="274"/>
      <c r="DY60" s="274"/>
      <c r="DZ60" s="274"/>
      <c r="EA60" s="274"/>
      <c r="EB60" s="274"/>
      <c r="EC60" s="274"/>
      <c r="ED60" s="274"/>
      <c r="EE60" s="274"/>
      <c r="EF60" s="274"/>
      <c r="EG60" s="274"/>
      <c r="EH60" s="274"/>
      <c r="EI60" s="274"/>
      <c r="EJ60" s="274"/>
      <c r="EK60" s="274"/>
      <c r="EL60" s="274"/>
      <c r="EM60" s="274"/>
      <c r="EN60" s="274"/>
      <c r="EO60" s="274"/>
      <c r="EP60" s="274"/>
      <c r="EQ60" s="274"/>
      <c r="ER60" s="274"/>
      <c r="ES60" s="274"/>
      <c r="ET60" s="274"/>
      <c r="EU60" s="274"/>
      <c r="EV60" s="274"/>
      <c r="EW60" s="274"/>
      <c r="EX60" s="274"/>
      <c r="EY60" s="274"/>
      <c r="EZ60" s="274"/>
      <c r="FA60" s="274"/>
      <c r="FB60" s="274"/>
      <c r="FC60" s="274"/>
      <c r="FD60" s="274"/>
      <c r="FE60" s="274"/>
      <c r="FF60" s="274"/>
      <c r="FG60" s="274"/>
      <c r="FH60" s="274"/>
      <c r="FI60" s="274"/>
      <c r="FJ60" s="274"/>
      <c r="FK60" s="274"/>
      <c r="FL60" s="274"/>
      <c r="FM60" s="274"/>
      <c r="FN60" s="274"/>
      <c r="FO60" s="274"/>
      <c r="FP60" s="274"/>
      <c r="FQ60" s="274"/>
      <c r="FR60" s="274"/>
      <c r="FS60" s="274"/>
      <c r="FT60" s="274"/>
      <c r="FU60" s="274"/>
      <c r="FV60" s="274"/>
      <c r="FW60" s="274"/>
      <c r="FX60" s="274"/>
      <c r="FY60" s="274"/>
      <c r="FZ60" s="274"/>
      <c r="GA60" s="274"/>
      <c r="GB60" s="274"/>
      <c r="GC60" s="274"/>
      <c r="GD60" s="274"/>
      <c r="GE60" s="274"/>
      <c r="GF60" s="274"/>
      <c r="GG60" s="274"/>
      <c r="GH60" s="274"/>
      <c r="GI60" s="274"/>
      <c r="GJ60" s="274"/>
      <c r="GK60" s="274"/>
      <c r="GL60" s="274"/>
      <c r="GM60" s="274"/>
      <c r="GN60" s="274"/>
      <c r="GO60" s="274"/>
      <c r="GP60" s="274"/>
      <c r="GQ60" s="274"/>
      <c r="GR60" s="274"/>
      <c r="GS60" s="274"/>
      <c r="GT60" s="274"/>
      <c r="GU60" s="274"/>
      <c r="GV60" s="274"/>
      <c r="GW60" s="274"/>
      <c r="GX60" s="274"/>
      <c r="GY60" s="274"/>
      <c r="GZ60" s="274"/>
      <c r="HA60" s="274"/>
      <c r="HB60" s="274"/>
      <c r="HC60" s="274"/>
      <c r="HD60" s="274"/>
      <c r="HE60" s="274"/>
      <c r="HF60" s="274"/>
      <c r="HG60" s="274"/>
      <c r="HH60" s="274"/>
      <c r="HI60" s="274"/>
      <c r="HJ60" s="274"/>
      <c r="HK60" s="274"/>
      <c r="HL60" s="274"/>
      <c r="HM60" s="274"/>
      <c r="HN60" s="274"/>
      <c r="HO60" s="274"/>
      <c r="HP60" s="274"/>
      <c r="HQ60" s="274"/>
      <c r="HR60" s="274"/>
      <c r="HS60" s="274"/>
      <c r="HT60" s="274"/>
      <c r="HU60" s="274"/>
      <c r="HV60" s="274"/>
      <c r="HW60" s="274"/>
      <c r="HX60" s="274"/>
      <c r="HY60" s="274"/>
      <c r="HZ60" s="274"/>
      <c r="IA60" s="274"/>
      <c r="IB60" s="274"/>
      <c r="IC60" s="274"/>
      <c r="ID60" s="274"/>
      <c r="IE60" s="274"/>
      <c r="IF60" s="274"/>
      <c r="IG60" s="274"/>
      <c r="IH60" s="274"/>
      <c r="II60" s="274"/>
      <c r="IJ60" s="274"/>
      <c r="IK60" s="274"/>
      <c r="IL60" s="274"/>
      <c r="IM60" s="274"/>
      <c r="IN60" s="274"/>
      <c r="IO60" s="274"/>
      <c r="IP60" s="274"/>
      <c r="IQ60" s="274"/>
      <c r="IR60" s="274"/>
      <c r="IS60" s="274"/>
      <c r="IT60" s="274"/>
      <c r="IU60" s="274"/>
      <c r="IV60" s="274"/>
      <c r="IW60" s="274"/>
      <c r="IX60" s="274"/>
      <c r="IY60" s="274"/>
      <c r="IZ60" s="274"/>
      <c r="JA60" s="274"/>
      <c r="JB60" s="274"/>
      <c r="JC60" s="274"/>
      <c r="JD60" s="274"/>
      <c r="JE60" s="274"/>
      <c r="JF60" s="274"/>
      <c r="JG60" s="274"/>
      <c r="JH60" s="274"/>
      <c r="JI60" s="241">
        <f t="shared" si="7"/>
        <v>0</v>
      </c>
      <c r="JJ60" s="2"/>
      <c r="JK60" s="2"/>
    </row>
    <row r="61" spans="1:276" x14ac:dyDescent="0.25">
      <c r="A61" s="274"/>
      <c r="B61" s="274"/>
      <c r="C61" s="274"/>
      <c r="D61" s="274"/>
      <c r="E61" s="274"/>
      <c r="F61" s="274"/>
      <c r="G61" s="274"/>
      <c r="H61" s="274"/>
      <c r="I61" s="274"/>
      <c r="J61" s="274"/>
      <c r="K61" s="274"/>
      <c r="L61" s="274"/>
      <c r="M61" s="274"/>
      <c r="N61" s="274"/>
      <c r="O61" s="274"/>
      <c r="P61" s="274"/>
      <c r="Q61" s="274"/>
      <c r="R61" s="274"/>
      <c r="S61" s="274"/>
      <c r="T61" s="274"/>
      <c r="U61" s="274"/>
      <c r="V61" s="274"/>
      <c r="W61" s="274"/>
      <c r="X61" s="274"/>
      <c r="Y61" s="274"/>
      <c r="Z61" s="274"/>
      <c r="AA61" s="274"/>
      <c r="AB61" s="274"/>
      <c r="AC61" s="274"/>
      <c r="AD61" s="274"/>
      <c r="AE61" s="274"/>
      <c r="AF61" s="274"/>
      <c r="AG61" s="274"/>
      <c r="AH61" s="274"/>
      <c r="AI61" s="274"/>
      <c r="AJ61" s="274"/>
      <c r="AK61" s="274"/>
      <c r="AL61" s="274"/>
      <c r="AM61" s="274"/>
      <c r="AN61" s="274"/>
      <c r="AO61" s="274"/>
      <c r="AP61" s="274"/>
      <c r="AQ61" s="274"/>
      <c r="AR61" s="274"/>
      <c r="AS61" s="274"/>
      <c r="AT61" s="274"/>
      <c r="AU61" s="274"/>
      <c r="AV61" s="274"/>
      <c r="AW61" s="274"/>
      <c r="AX61" s="274"/>
      <c r="AY61" s="274"/>
      <c r="AZ61" s="274"/>
      <c r="BA61" s="274"/>
      <c r="BB61" s="274"/>
      <c r="BC61" s="274"/>
      <c r="BD61" s="274"/>
      <c r="BE61" s="274"/>
      <c r="BF61" s="274"/>
      <c r="BG61" s="274"/>
      <c r="BH61" s="274"/>
      <c r="BI61" s="274"/>
      <c r="BJ61" s="274"/>
      <c r="BK61" s="274"/>
      <c r="BL61" s="274"/>
      <c r="BM61" s="274"/>
      <c r="BN61" s="274"/>
      <c r="BO61" s="274"/>
      <c r="BP61" s="274"/>
      <c r="BQ61" s="274"/>
      <c r="BR61" s="274"/>
      <c r="BS61" s="274"/>
      <c r="BT61" s="274"/>
      <c r="BU61" s="274"/>
      <c r="BV61" s="274"/>
      <c r="BW61" s="274"/>
      <c r="BX61" s="274"/>
      <c r="BY61" s="274"/>
      <c r="BZ61" s="274"/>
      <c r="CA61" s="274"/>
      <c r="CB61" s="274"/>
      <c r="CC61" s="274"/>
      <c r="CD61" s="274"/>
      <c r="CE61" s="274"/>
      <c r="CF61" s="274"/>
      <c r="CG61" s="274"/>
      <c r="CH61" s="274"/>
      <c r="CI61" s="274"/>
      <c r="CJ61" s="274"/>
      <c r="CK61" s="274"/>
      <c r="CL61" s="274"/>
      <c r="CM61" s="274"/>
      <c r="CN61" s="274"/>
      <c r="CO61" s="274"/>
      <c r="CP61" s="274"/>
      <c r="CQ61" s="274"/>
      <c r="CR61" s="274"/>
      <c r="CS61" s="274"/>
      <c r="CT61" s="274"/>
      <c r="CU61" s="274"/>
      <c r="CV61" s="274"/>
      <c r="CW61" s="274"/>
      <c r="CX61" s="274"/>
      <c r="CY61" s="274"/>
      <c r="CZ61" s="274"/>
      <c r="DA61" s="274"/>
      <c r="DB61" s="274"/>
      <c r="DC61" s="274"/>
      <c r="DD61" s="274"/>
      <c r="DE61" s="274"/>
      <c r="DF61" s="274"/>
      <c r="DG61" s="274"/>
      <c r="DH61" s="274"/>
      <c r="DI61" s="274"/>
      <c r="DJ61" s="274"/>
      <c r="DK61" s="274"/>
      <c r="DL61" s="274"/>
      <c r="DM61" s="274"/>
      <c r="DN61" s="274"/>
      <c r="DO61" s="274"/>
      <c r="DP61" s="274"/>
      <c r="DQ61" s="274"/>
      <c r="DR61" s="274"/>
      <c r="DS61" s="274"/>
      <c r="DT61" s="274"/>
      <c r="DU61" s="274"/>
      <c r="DV61" s="274"/>
      <c r="DW61" s="274"/>
      <c r="DX61" s="274"/>
      <c r="DY61" s="274"/>
      <c r="DZ61" s="274"/>
      <c r="EA61" s="274"/>
      <c r="EB61" s="274"/>
      <c r="EC61" s="274"/>
      <c r="ED61" s="274"/>
      <c r="EE61" s="274"/>
      <c r="EF61" s="274"/>
      <c r="EG61" s="274"/>
      <c r="EH61" s="274"/>
      <c r="EI61" s="274"/>
      <c r="EJ61" s="274"/>
      <c r="EK61" s="274"/>
      <c r="EL61" s="274"/>
      <c r="EM61" s="274"/>
      <c r="EN61" s="274"/>
      <c r="EO61" s="274"/>
      <c r="EP61" s="274"/>
      <c r="EQ61" s="274"/>
      <c r="ER61" s="274"/>
      <c r="ES61" s="274"/>
      <c r="ET61" s="274"/>
      <c r="EU61" s="274"/>
      <c r="EV61" s="274"/>
      <c r="EW61" s="274"/>
      <c r="EX61" s="274"/>
      <c r="EY61" s="274"/>
      <c r="EZ61" s="274"/>
      <c r="FA61" s="274"/>
      <c r="FB61" s="274"/>
      <c r="FC61" s="274"/>
      <c r="FD61" s="274"/>
      <c r="FE61" s="274"/>
      <c r="FF61" s="274"/>
      <c r="FG61" s="274"/>
      <c r="FH61" s="274"/>
      <c r="FI61" s="274"/>
      <c r="FJ61" s="274"/>
      <c r="FK61" s="274"/>
      <c r="FL61" s="274"/>
      <c r="FM61" s="274"/>
      <c r="FN61" s="274"/>
      <c r="FO61" s="274"/>
      <c r="FP61" s="274"/>
      <c r="FQ61" s="274"/>
      <c r="FR61" s="274"/>
      <c r="FS61" s="274"/>
      <c r="FT61" s="274"/>
      <c r="FU61" s="274"/>
      <c r="FV61" s="274"/>
      <c r="FW61" s="274"/>
      <c r="FX61" s="274"/>
      <c r="FY61" s="274"/>
      <c r="FZ61" s="274"/>
      <c r="GA61" s="274"/>
      <c r="GB61" s="274"/>
      <c r="GC61" s="274"/>
      <c r="GD61" s="274"/>
      <c r="GE61" s="274"/>
      <c r="GF61" s="274"/>
      <c r="GG61" s="274"/>
      <c r="GH61" s="274"/>
      <c r="GI61" s="274"/>
      <c r="GJ61" s="274"/>
      <c r="GK61" s="274"/>
      <c r="GL61" s="274"/>
      <c r="GM61" s="274"/>
      <c r="GN61" s="274"/>
      <c r="GO61" s="274"/>
      <c r="GP61" s="274"/>
      <c r="GQ61" s="274"/>
      <c r="GR61" s="274"/>
      <c r="GS61" s="274"/>
      <c r="GT61" s="274"/>
      <c r="GU61" s="274"/>
      <c r="GV61" s="274"/>
      <c r="GW61" s="274"/>
      <c r="GX61" s="274"/>
      <c r="GY61" s="274"/>
      <c r="GZ61" s="274"/>
      <c r="HA61" s="274"/>
      <c r="HB61" s="274"/>
      <c r="HC61" s="274"/>
      <c r="HD61" s="274"/>
      <c r="HE61" s="274"/>
      <c r="HF61" s="274"/>
      <c r="HG61" s="274"/>
      <c r="HH61" s="274"/>
      <c r="HI61" s="274"/>
      <c r="HJ61" s="274"/>
      <c r="HK61" s="274"/>
      <c r="HL61" s="274"/>
      <c r="HM61" s="274"/>
      <c r="HN61" s="274"/>
      <c r="HO61" s="274"/>
      <c r="HP61" s="274"/>
      <c r="HQ61" s="274"/>
      <c r="HR61" s="274"/>
      <c r="HS61" s="274"/>
      <c r="HT61" s="274"/>
      <c r="HU61" s="274"/>
      <c r="HV61" s="274"/>
      <c r="HW61" s="274"/>
      <c r="HX61" s="274"/>
      <c r="HY61" s="274"/>
      <c r="HZ61" s="274"/>
      <c r="IA61" s="274"/>
      <c r="IB61" s="274"/>
      <c r="IC61" s="274"/>
      <c r="ID61" s="274"/>
      <c r="IE61" s="274"/>
      <c r="IF61" s="274"/>
      <c r="IG61" s="274"/>
      <c r="IH61" s="274"/>
      <c r="II61" s="274"/>
      <c r="IJ61" s="274"/>
      <c r="IK61" s="274"/>
      <c r="IL61" s="274"/>
      <c r="IM61" s="274"/>
      <c r="IN61" s="274"/>
      <c r="IO61" s="274"/>
      <c r="IP61" s="274"/>
      <c r="IQ61" s="274"/>
      <c r="IR61" s="274"/>
      <c r="IS61" s="274"/>
      <c r="IT61" s="274"/>
      <c r="IU61" s="274"/>
      <c r="IV61" s="274"/>
      <c r="IW61" s="274"/>
      <c r="IX61" s="274"/>
      <c r="IY61" s="274"/>
      <c r="IZ61" s="274"/>
      <c r="JA61" s="274"/>
      <c r="JB61" s="274"/>
      <c r="JC61" s="274"/>
      <c r="JD61" s="274"/>
      <c r="JE61" s="274"/>
      <c r="JF61" s="274"/>
      <c r="JG61" s="274"/>
      <c r="JH61" s="274"/>
      <c r="JI61" s="241">
        <f t="shared" si="7"/>
        <v>0</v>
      </c>
      <c r="JJ61" s="2"/>
      <c r="JK61" s="2"/>
    </row>
    <row r="62" spans="1:276" x14ac:dyDescent="0.25">
      <c r="A62" s="274"/>
      <c r="B62" s="274"/>
      <c r="C62" s="274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4"/>
      <c r="O62" s="274"/>
      <c r="P62" s="274"/>
      <c r="Q62" s="274"/>
      <c r="R62" s="274"/>
      <c r="S62" s="274"/>
      <c r="T62" s="274"/>
      <c r="U62" s="274"/>
      <c r="V62" s="274"/>
      <c r="W62" s="274"/>
      <c r="X62" s="274"/>
      <c r="Y62" s="274"/>
      <c r="Z62" s="274"/>
      <c r="AA62" s="274"/>
      <c r="AB62" s="274"/>
      <c r="AC62" s="274"/>
      <c r="AD62" s="274"/>
      <c r="AE62" s="274"/>
      <c r="AF62" s="274"/>
      <c r="AG62" s="274"/>
      <c r="AH62" s="274"/>
      <c r="AI62" s="274"/>
      <c r="AJ62" s="274"/>
      <c r="AK62" s="274"/>
      <c r="AL62" s="274"/>
      <c r="AM62" s="274"/>
      <c r="AN62" s="274"/>
      <c r="AO62" s="274"/>
      <c r="AP62" s="274"/>
      <c r="AQ62" s="274"/>
      <c r="AR62" s="274"/>
      <c r="AS62" s="274"/>
      <c r="AT62" s="274"/>
      <c r="AU62" s="274"/>
      <c r="AV62" s="274"/>
      <c r="AW62" s="274"/>
      <c r="AX62" s="274"/>
      <c r="AY62" s="274"/>
      <c r="AZ62" s="274"/>
      <c r="BA62" s="274"/>
      <c r="BB62" s="274"/>
      <c r="BC62" s="274"/>
      <c r="BD62" s="274"/>
      <c r="BE62" s="274"/>
      <c r="BF62" s="274"/>
      <c r="BG62" s="274"/>
      <c r="BH62" s="274"/>
      <c r="BI62" s="274"/>
      <c r="BJ62" s="274"/>
      <c r="BK62" s="274"/>
      <c r="BL62" s="274"/>
      <c r="BM62" s="274"/>
      <c r="BN62" s="274"/>
      <c r="BO62" s="274"/>
      <c r="BP62" s="274"/>
      <c r="BQ62" s="274"/>
      <c r="BR62" s="274"/>
      <c r="BS62" s="274"/>
      <c r="BT62" s="274"/>
      <c r="BU62" s="274"/>
      <c r="BV62" s="274"/>
      <c r="BW62" s="274"/>
      <c r="BX62" s="274"/>
      <c r="BY62" s="274"/>
      <c r="BZ62" s="274"/>
      <c r="CA62" s="274"/>
      <c r="CB62" s="274"/>
      <c r="CC62" s="274"/>
      <c r="CD62" s="274"/>
      <c r="CE62" s="274"/>
      <c r="CF62" s="274"/>
      <c r="CG62" s="274"/>
      <c r="CH62" s="274"/>
      <c r="CI62" s="274"/>
      <c r="CJ62" s="274"/>
      <c r="CK62" s="274"/>
      <c r="CL62" s="274"/>
      <c r="CM62" s="274"/>
      <c r="CN62" s="274"/>
      <c r="CO62" s="274"/>
      <c r="CP62" s="274"/>
      <c r="CQ62" s="274"/>
      <c r="CR62" s="274"/>
      <c r="CS62" s="274"/>
      <c r="CT62" s="274"/>
      <c r="CU62" s="274"/>
      <c r="CV62" s="274"/>
      <c r="CW62" s="274"/>
      <c r="CX62" s="274"/>
      <c r="CY62" s="274"/>
      <c r="CZ62" s="274"/>
      <c r="DA62" s="274"/>
      <c r="DB62" s="274"/>
      <c r="DC62" s="274"/>
      <c r="DD62" s="274"/>
      <c r="DE62" s="274"/>
      <c r="DF62" s="274"/>
      <c r="DG62" s="274"/>
      <c r="DH62" s="274"/>
      <c r="DI62" s="274"/>
      <c r="DJ62" s="274"/>
      <c r="DK62" s="274"/>
      <c r="DL62" s="274"/>
      <c r="DM62" s="274"/>
      <c r="DN62" s="274"/>
      <c r="DO62" s="274"/>
      <c r="DP62" s="274"/>
      <c r="DQ62" s="274"/>
      <c r="DR62" s="274"/>
      <c r="DS62" s="274"/>
      <c r="DT62" s="274"/>
      <c r="DU62" s="274"/>
      <c r="DV62" s="274"/>
      <c r="DW62" s="274"/>
      <c r="DX62" s="274"/>
      <c r="DY62" s="274"/>
      <c r="DZ62" s="274"/>
      <c r="EA62" s="274"/>
      <c r="EB62" s="274"/>
      <c r="EC62" s="274"/>
      <c r="ED62" s="274"/>
      <c r="EE62" s="274"/>
      <c r="EF62" s="274"/>
      <c r="EG62" s="274"/>
      <c r="EH62" s="274"/>
      <c r="EI62" s="274"/>
      <c r="EJ62" s="274"/>
      <c r="EK62" s="274"/>
      <c r="EL62" s="274"/>
      <c r="EM62" s="274"/>
      <c r="EN62" s="274"/>
      <c r="EO62" s="274"/>
      <c r="EP62" s="274"/>
      <c r="EQ62" s="274"/>
      <c r="ER62" s="274"/>
      <c r="ES62" s="274"/>
      <c r="ET62" s="274"/>
      <c r="EU62" s="274"/>
      <c r="EV62" s="274"/>
      <c r="EW62" s="274"/>
      <c r="EX62" s="274"/>
      <c r="EY62" s="274"/>
      <c r="EZ62" s="274"/>
      <c r="FA62" s="274"/>
      <c r="FB62" s="274"/>
      <c r="FC62" s="274"/>
      <c r="FD62" s="274"/>
      <c r="FE62" s="274"/>
      <c r="FF62" s="274"/>
      <c r="FG62" s="274"/>
      <c r="FH62" s="274"/>
      <c r="FI62" s="274"/>
      <c r="FJ62" s="274"/>
      <c r="FK62" s="274"/>
      <c r="FL62" s="274"/>
      <c r="FM62" s="274"/>
      <c r="FN62" s="274"/>
      <c r="FO62" s="274"/>
      <c r="FP62" s="274"/>
      <c r="FQ62" s="274"/>
      <c r="FR62" s="274"/>
      <c r="FS62" s="274"/>
      <c r="FT62" s="274"/>
      <c r="FU62" s="274"/>
      <c r="FV62" s="274"/>
      <c r="FW62" s="274"/>
      <c r="FX62" s="274"/>
      <c r="FY62" s="274"/>
      <c r="FZ62" s="274"/>
      <c r="GA62" s="274"/>
      <c r="GB62" s="274"/>
      <c r="GC62" s="274"/>
      <c r="GD62" s="274"/>
      <c r="GE62" s="274"/>
      <c r="GF62" s="274"/>
      <c r="GG62" s="274"/>
      <c r="GH62" s="274"/>
      <c r="GI62" s="274"/>
      <c r="GJ62" s="274"/>
      <c r="GK62" s="274"/>
      <c r="GL62" s="274"/>
      <c r="GM62" s="274"/>
      <c r="GN62" s="274"/>
      <c r="GO62" s="274"/>
      <c r="GP62" s="274"/>
      <c r="GQ62" s="274"/>
      <c r="GR62" s="274"/>
      <c r="GS62" s="274"/>
      <c r="GT62" s="274"/>
      <c r="GU62" s="274"/>
      <c r="GV62" s="274"/>
      <c r="GW62" s="274"/>
      <c r="GX62" s="274"/>
      <c r="GY62" s="274"/>
      <c r="GZ62" s="274"/>
      <c r="HA62" s="274"/>
      <c r="HB62" s="274"/>
      <c r="HC62" s="274"/>
      <c r="HD62" s="274"/>
      <c r="HE62" s="274"/>
      <c r="HF62" s="274"/>
      <c r="HG62" s="274"/>
      <c r="HH62" s="274"/>
      <c r="HI62" s="274"/>
      <c r="HJ62" s="274"/>
      <c r="HK62" s="274"/>
      <c r="HL62" s="274"/>
      <c r="HM62" s="274"/>
      <c r="HN62" s="274"/>
      <c r="HO62" s="274"/>
      <c r="HP62" s="274"/>
      <c r="HQ62" s="274"/>
      <c r="HR62" s="274"/>
      <c r="HS62" s="274"/>
      <c r="HT62" s="274"/>
      <c r="HU62" s="274"/>
      <c r="HV62" s="274"/>
      <c r="HW62" s="274"/>
      <c r="HX62" s="274"/>
      <c r="HY62" s="274"/>
      <c r="HZ62" s="274"/>
      <c r="IA62" s="274"/>
      <c r="IB62" s="274"/>
      <c r="IC62" s="274"/>
      <c r="ID62" s="274"/>
      <c r="IE62" s="274"/>
      <c r="IF62" s="274"/>
      <c r="IG62" s="274"/>
      <c r="IH62" s="274"/>
      <c r="II62" s="274"/>
      <c r="IJ62" s="274"/>
      <c r="IK62" s="274"/>
      <c r="IL62" s="274"/>
      <c r="IM62" s="274"/>
      <c r="IN62" s="274"/>
      <c r="IO62" s="274"/>
      <c r="IP62" s="274"/>
      <c r="IQ62" s="274"/>
      <c r="IR62" s="274"/>
      <c r="IS62" s="274"/>
      <c r="IT62" s="274"/>
      <c r="IU62" s="274"/>
      <c r="IV62" s="274"/>
      <c r="IW62" s="274"/>
      <c r="IX62" s="274"/>
      <c r="IY62" s="274"/>
      <c r="IZ62" s="274"/>
      <c r="JA62" s="274"/>
      <c r="JB62" s="274"/>
      <c r="JC62" s="274"/>
      <c r="JD62" s="274"/>
      <c r="JE62" s="274"/>
      <c r="JF62" s="274"/>
      <c r="JG62" s="274"/>
      <c r="JH62" s="274"/>
      <c r="JI62" s="241">
        <f t="shared" si="7"/>
        <v>0</v>
      </c>
      <c r="JJ62" s="2"/>
      <c r="JK62" s="2"/>
    </row>
    <row r="63" spans="1:276" x14ac:dyDescent="0.25">
      <c r="A63" s="274"/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274"/>
      <c r="AE63" s="274"/>
      <c r="AF63" s="274"/>
      <c r="AG63" s="274"/>
      <c r="AH63" s="274"/>
      <c r="AI63" s="274"/>
      <c r="AJ63" s="274"/>
      <c r="AK63" s="274"/>
      <c r="AL63" s="274"/>
      <c r="AM63" s="274"/>
      <c r="AN63" s="274"/>
      <c r="AO63" s="274"/>
      <c r="AP63" s="274"/>
      <c r="AQ63" s="274"/>
      <c r="AR63" s="274"/>
      <c r="AS63" s="274"/>
      <c r="AT63" s="274"/>
      <c r="AU63" s="274"/>
      <c r="AV63" s="274"/>
      <c r="AW63" s="274"/>
      <c r="AX63" s="274"/>
      <c r="AY63" s="274"/>
      <c r="AZ63" s="274"/>
      <c r="BA63" s="274"/>
      <c r="BB63" s="274"/>
      <c r="BC63" s="274"/>
      <c r="BD63" s="274"/>
      <c r="BE63" s="274"/>
      <c r="BF63" s="274"/>
      <c r="BG63" s="274"/>
      <c r="BH63" s="274"/>
      <c r="BI63" s="274"/>
      <c r="BJ63" s="274"/>
      <c r="BK63" s="274"/>
      <c r="BL63" s="274"/>
      <c r="BM63" s="274"/>
      <c r="BN63" s="274"/>
      <c r="BO63" s="274"/>
      <c r="BP63" s="274"/>
      <c r="BQ63" s="274"/>
      <c r="BR63" s="274"/>
      <c r="BS63" s="274"/>
      <c r="BT63" s="274"/>
      <c r="BU63" s="274"/>
      <c r="BV63" s="274"/>
      <c r="BW63" s="274"/>
      <c r="BX63" s="274"/>
      <c r="BY63" s="274"/>
      <c r="BZ63" s="274"/>
      <c r="CA63" s="274"/>
      <c r="CB63" s="274"/>
      <c r="CC63" s="274"/>
      <c r="CD63" s="274"/>
      <c r="CE63" s="274"/>
      <c r="CF63" s="274"/>
      <c r="CG63" s="274"/>
      <c r="CH63" s="274"/>
      <c r="CI63" s="274"/>
      <c r="CJ63" s="274"/>
      <c r="CK63" s="274"/>
      <c r="CL63" s="274"/>
      <c r="CM63" s="274"/>
      <c r="CN63" s="274"/>
      <c r="CO63" s="274"/>
      <c r="CP63" s="274"/>
      <c r="CQ63" s="274"/>
      <c r="CR63" s="274"/>
      <c r="CS63" s="274"/>
      <c r="CT63" s="274"/>
      <c r="CU63" s="274"/>
      <c r="CV63" s="274"/>
      <c r="CW63" s="274"/>
      <c r="CX63" s="274"/>
      <c r="CY63" s="274"/>
      <c r="CZ63" s="274"/>
      <c r="DA63" s="274"/>
      <c r="DB63" s="274"/>
      <c r="DC63" s="274"/>
      <c r="DD63" s="274"/>
      <c r="DE63" s="274"/>
      <c r="DF63" s="274"/>
      <c r="DG63" s="274"/>
      <c r="DH63" s="274"/>
      <c r="DI63" s="274"/>
      <c r="DJ63" s="274"/>
      <c r="DK63" s="274"/>
      <c r="DL63" s="274"/>
      <c r="DM63" s="274"/>
      <c r="DN63" s="274"/>
      <c r="DO63" s="274"/>
      <c r="DP63" s="274"/>
      <c r="DQ63" s="274"/>
      <c r="DR63" s="274"/>
      <c r="DS63" s="274"/>
      <c r="DT63" s="274"/>
      <c r="DU63" s="274"/>
      <c r="DV63" s="274"/>
      <c r="DW63" s="274"/>
      <c r="DX63" s="274"/>
      <c r="DY63" s="274"/>
      <c r="DZ63" s="274"/>
      <c r="EA63" s="274"/>
      <c r="EB63" s="274"/>
      <c r="EC63" s="274"/>
      <c r="ED63" s="274"/>
      <c r="EE63" s="274"/>
      <c r="EF63" s="274"/>
      <c r="EG63" s="274"/>
      <c r="EH63" s="274"/>
      <c r="EI63" s="274"/>
      <c r="EJ63" s="274"/>
      <c r="EK63" s="274"/>
      <c r="EL63" s="274"/>
      <c r="EM63" s="274"/>
      <c r="EN63" s="274"/>
      <c r="EO63" s="274"/>
      <c r="EP63" s="274"/>
      <c r="EQ63" s="274"/>
      <c r="ER63" s="274"/>
      <c r="ES63" s="274"/>
      <c r="ET63" s="274"/>
      <c r="EU63" s="274"/>
      <c r="EV63" s="274"/>
      <c r="EW63" s="274"/>
      <c r="EX63" s="274"/>
      <c r="EY63" s="274"/>
      <c r="EZ63" s="274"/>
      <c r="FA63" s="274"/>
      <c r="FB63" s="274"/>
      <c r="FC63" s="274"/>
      <c r="FD63" s="274"/>
      <c r="FE63" s="274"/>
      <c r="FF63" s="274"/>
      <c r="FG63" s="274"/>
      <c r="FH63" s="274"/>
      <c r="FI63" s="274"/>
      <c r="FJ63" s="274"/>
      <c r="FK63" s="274"/>
      <c r="FL63" s="274"/>
      <c r="FM63" s="274"/>
      <c r="FN63" s="274"/>
      <c r="FO63" s="274"/>
      <c r="FP63" s="274"/>
      <c r="FQ63" s="274"/>
      <c r="FR63" s="274"/>
      <c r="FS63" s="274"/>
      <c r="FT63" s="274"/>
      <c r="FU63" s="274"/>
      <c r="FV63" s="274"/>
      <c r="FW63" s="274"/>
      <c r="FX63" s="274"/>
      <c r="FY63" s="274"/>
      <c r="FZ63" s="274"/>
      <c r="GA63" s="274"/>
      <c r="GB63" s="274"/>
      <c r="GC63" s="274"/>
      <c r="GD63" s="274"/>
      <c r="GE63" s="274"/>
      <c r="GF63" s="274"/>
      <c r="GG63" s="274"/>
      <c r="GH63" s="274"/>
      <c r="GI63" s="274"/>
      <c r="GJ63" s="274"/>
      <c r="GK63" s="274"/>
      <c r="GL63" s="274"/>
      <c r="GM63" s="274"/>
      <c r="GN63" s="274"/>
      <c r="GO63" s="274"/>
      <c r="GP63" s="274"/>
      <c r="GQ63" s="274"/>
      <c r="GR63" s="274"/>
      <c r="GS63" s="274"/>
      <c r="GT63" s="274"/>
      <c r="GU63" s="274"/>
      <c r="GV63" s="274"/>
      <c r="GW63" s="274"/>
      <c r="GX63" s="274"/>
      <c r="GY63" s="274"/>
      <c r="GZ63" s="274"/>
      <c r="HA63" s="274"/>
      <c r="HB63" s="274"/>
      <c r="HC63" s="274"/>
      <c r="HD63" s="274"/>
      <c r="HE63" s="274"/>
      <c r="HF63" s="274"/>
      <c r="HG63" s="274"/>
      <c r="HH63" s="274"/>
      <c r="HI63" s="274"/>
      <c r="HJ63" s="274"/>
      <c r="HK63" s="274"/>
      <c r="HL63" s="274"/>
      <c r="HM63" s="274"/>
      <c r="HN63" s="274"/>
      <c r="HO63" s="274"/>
      <c r="HP63" s="274"/>
      <c r="HQ63" s="274"/>
      <c r="HR63" s="274"/>
      <c r="HS63" s="274"/>
      <c r="HT63" s="274"/>
      <c r="HU63" s="274"/>
      <c r="HV63" s="274"/>
      <c r="HW63" s="274"/>
      <c r="HX63" s="274"/>
      <c r="HY63" s="274"/>
      <c r="HZ63" s="274"/>
      <c r="IA63" s="274"/>
      <c r="IB63" s="274"/>
      <c r="IC63" s="274"/>
      <c r="ID63" s="274"/>
      <c r="IE63" s="274"/>
      <c r="IF63" s="274"/>
      <c r="IG63" s="274"/>
      <c r="IH63" s="274"/>
      <c r="II63" s="274"/>
      <c r="IJ63" s="274"/>
      <c r="IK63" s="274"/>
      <c r="IL63" s="274"/>
      <c r="IM63" s="274"/>
      <c r="IN63" s="274"/>
      <c r="IO63" s="274"/>
      <c r="IP63" s="274"/>
      <c r="IQ63" s="274"/>
      <c r="IR63" s="274"/>
      <c r="IS63" s="274"/>
      <c r="IT63" s="274"/>
      <c r="IU63" s="274"/>
      <c r="IV63" s="274"/>
      <c r="IW63" s="274"/>
      <c r="IX63" s="274"/>
      <c r="IY63" s="274"/>
      <c r="IZ63" s="274"/>
      <c r="JA63" s="274"/>
      <c r="JB63" s="274"/>
      <c r="JC63" s="274"/>
      <c r="JD63" s="274"/>
      <c r="JE63" s="274"/>
      <c r="JF63" s="274"/>
      <c r="JG63" s="274"/>
      <c r="JH63" s="274"/>
      <c r="JI63" s="241">
        <f t="shared" si="7"/>
        <v>0</v>
      </c>
      <c r="JJ63" s="2"/>
      <c r="JK63" s="2"/>
    </row>
    <row r="64" spans="1:276" x14ac:dyDescent="0.25">
      <c r="A64" s="274"/>
      <c r="B64" s="274"/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274"/>
      <c r="AE64" s="274"/>
      <c r="AF64" s="274"/>
      <c r="AG64" s="274"/>
      <c r="AH64" s="274"/>
      <c r="AI64" s="274"/>
      <c r="AJ64" s="274"/>
      <c r="AK64" s="274"/>
      <c r="AL64" s="274"/>
      <c r="AM64" s="274"/>
      <c r="AN64" s="274"/>
      <c r="AO64" s="274"/>
      <c r="AP64" s="274"/>
      <c r="AQ64" s="274"/>
      <c r="AR64" s="274"/>
      <c r="AS64" s="274"/>
      <c r="AT64" s="274"/>
      <c r="AU64" s="274"/>
      <c r="AV64" s="274"/>
      <c r="AW64" s="274"/>
      <c r="AX64" s="274"/>
      <c r="AY64" s="274"/>
      <c r="AZ64" s="274"/>
      <c r="BA64" s="274"/>
      <c r="BB64" s="274"/>
      <c r="BC64" s="274"/>
      <c r="BD64" s="274"/>
      <c r="BE64" s="274"/>
      <c r="BF64" s="274"/>
      <c r="BG64" s="274"/>
      <c r="BH64" s="274"/>
      <c r="BI64" s="274"/>
      <c r="BJ64" s="274"/>
      <c r="BK64" s="274"/>
      <c r="BL64" s="274"/>
      <c r="BM64" s="274"/>
      <c r="BN64" s="274"/>
      <c r="BO64" s="274"/>
      <c r="BP64" s="274"/>
      <c r="BQ64" s="274"/>
      <c r="BR64" s="274"/>
      <c r="BS64" s="274"/>
      <c r="BT64" s="274"/>
      <c r="BU64" s="274"/>
      <c r="BV64" s="274"/>
      <c r="BW64" s="274"/>
      <c r="BX64" s="274"/>
      <c r="BY64" s="274"/>
      <c r="BZ64" s="274"/>
      <c r="CA64" s="274"/>
      <c r="CB64" s="274"/>
      <c r="CC64" s="274"/>
      <c r="CD64" s="274"/>
      <c r="CE64" s="274"/>
      <c r="CF64" s="274"/>
      <c r="CG64" s="274"/>
      <c r="CH64" s="274"/>
      <c r="CI64" s="274"/>
      <c r="CJ64" s="274"/>
      <c r="CK64" s="274"/>
      <c r="CL64" s="274"/>
      <c r="CM64" s="274"/>
      <c r="CN64" s="274"/>
      <c r="CO64" s="274"/>
      <c r="CP64" s="274"/>
      <c r="CQ64" s="274"/>
      <c r="CR64" s="274"/>
      <c r="CS64" s="274"/>
      <c r="CT64" s="274"/>
      <c r="CU64" s="274"/>
      <c r="CV64" s="274"/>
      <c r="CW64" s="274"/>
      <c r="CX64" s="274"/>
      <c r="CY64" s="274"/>
      <c r="CZ64" s="274"/>
      <c r="DA64" s="274"/>
      <c r="DB64" s="274"/>
      <c r="DC64" s="274"/>
      <c r="DD64" s="274"/>
      <c r="DE64" s="274"/>
      <c r="DF64" s="274"/>
      <c r="DG64" s="274"/>
      <c r="DH64" s="274"/>
      <c r="DI64" s="274"/>
      <c r="DJ64" s="274"/>
      <c r="DK64" s="274"/>
      <c r="DL64" s="274"/>
      <c r="DM64" s="274"/>
      <c r="DN64" s="274"/>
      <c r="DO64" s="274"/>
      <c r="DP64" s="274"/>
      <c r="DQ64" s="274"/>
      <c r="DR64" s="274"/>
      <c r="DS64" s="274"/>
      <c r="DT64" s="274"/>
      <c r="DU64" s="274"/>
      <c r="DV64" s="274"/>
      <c r="DW64" s="274"/>
      <c r="DX64" s="274"/>
      <c r="DY64" s="274"/>
      <c r="DZ64" s="274"/>
      <c r="EA64" s="274"/>
      <c r="EB64" s="274"/>
      <c r="EC64" s="274"/>
      <c r="ED64" s="274"/>
      <c r="EE64" s="274"/>
      <c r="EF64" s="274"/>
      <c r="EG64" s="274"/>
      <c r="EH64" s="274"/>
      <c r="EI64" s="274"/>
      <c r="EJ64" s="274"/>
      <c r="EK64" s="274"/>
      <c r="EL64" s="274"/>
      <c r="EM64" s="274"/>
      <c r="EN64" s="274"/>
      <c r="EO64" s="274"/>
      <c r="EP64" s="274"/>
      <c r="EQ64" s="274"/>
      <c r="ER64" s="274"/>
      <c r="ES64" s="274"/>
      <c r="ET64" s="274"/>
      <c r="EU64" s="274"/>
      <c r="EV64" s="274"/>
      <c r="EW64" s="274"/>
      <c r="EX64" s="274"/>
      <c r="EY64" s="274"/>
      <c r="EZ64" s="274"/>
      <c r="FA64" s="274"/>
      <c r="FB64" s="274"/>
      <c r="FC64" s="274"/>
      <c r="FD64" s="274"/>
      <c r="FE64" s="274"/>
      <c r="FF64" s="274"/>
      <c r="FG64" s="274"/>
      <c r="FH64" s="274"/>
      <c r="FI64" s="274"/>
      <c r="FJ64" s="274"/>
      <c r="FK64" s="274"/>
      <c r="FL64" s="274"/>
      <c r="FM64" s="274"/>
      <c r="FN64" s="274"/>
      <c r="FO64" s="274"/>
      <c r="FP64" s="274"/>
      <c r="FQ64" s="274"/>
      <c r="FR64" s="274"/>
      <c r="FS64" s="274"/>
      <c r="FT64" s="274"/>
      <c r="FU64" s="274"/>
      <c r="FV64" s="274"/>
      <c r="FW64" s="274"/>
      <c r="FX64" s="274"/>
      <c r="FY64" s="274"/>
      <c r="FZ64" s="274"/>
      <c r="GA64" s="274"/>
      <c r="GB64" s="274"/>
      <c r="GC64" s="274"/>
      <c r="GD64" s="274"/>
      <c r="GE64" s="274"/>
      <c r="GF64" s="274"/>
      <c r="GG64" s="274"/>
      <c r="GH64" s="274"/>
      <c r="GI64" s="274"/>
      <c r="GJ64" s="274"/>
      <c r="GK64" s="274"/>
      <c r="GL64" s="274"/>
      <c r="GM64" s="274"/>
      <c r="GN64" s="274"/>
      <c r="GO64" s="274"/>
      <c r="GP64" s="274"/>
      <c r="GQ64" s="274"/>
      <c r="GR64" s="274"/>
      <c r="GS64" s="274"/>
      <c r="GT64" s="274"/>
      <c r="GU64" s="274"/>
      <c r="GV64" s="274"/>
      <c r="GW64" s="274"/>
      <c r="GX64" s="274"/>
      <c r="GY64" s="274"/>
      <c r="GZ64" s="274"/>
      <c r="HA64" s="274"/>
      <c r="HB64" s="274"/>
      <c r="HC64" s="274"/>
      <c r="HD64" s="274"/>
      <c r="HE64" s="274"/>
      <c r="HF64" s="274"/>
      <c r="HG64" s="274"/>
      <c r="HH64" s="274"/>
      <c r="HI64" s="274"/>
      <c r="HJ64" s="274"/>
      <c r="HK64" s="274"/>
      <c r="HL64" s="274"/>
      <c r="HM64" s="274"/>
      <c r="HN64" s="274"/>
      <c r="HO64" s="274"/>
      <c r="HP64" s="274"/>
      <c r="HQ64" s="274"/>
      <c r="HR64" s="274"/>
      <c r="HS64" s="274"/>
      <c r="HT64" s="274"/>
      <c r="HU64" s="274"/>
      <c r="HV64" s="274"/>
      <c r="HW64" s="274"/>
      <c r="HX64" s="274"/>
      <c r="HY64" s="274"/>
      <c r="HZ64" s="274"/>
      <c r="IA64" s="274"/>
      <c r="IB64" s="274"/>
      <c r="IC64" s="274"/>
      <c r="ID64" s="274"/>
      <c r="IE64" s="274"/>
      <c r="IF64" s="274"/>
      <c r="IG64" s="274"/>
      <c r="IH64" s="274"/>
      <c r="II64" s="274"/>
      <c r="IJ64" s="274"/>
      <c r="IK64" s="274"/>
      <c r="IL64" s="274"/>
      <c r="IM64" s="274"/>
      <c r="IN64" s="274"/>
      <c r="IO64" s="274"/>
      <c r="IP64" s="274"/>
      <c r="IQ64" s="274"/>
      <c r="IR64" s="274"/>
      <c r="IS64" s="274"/>
      <c r="IT64" s="274"/>
      <c r="IU64" s="274"/>
      <c r="IV64" s="274"/>
      <c r="IW64" s="274"/>
      <c r="IX64" s="274"/>
      <c r="IY64" s="274"/>
      <c r="IZ64" s="274"/>
      <c r="JA64" s="274"/>
      <c r="JB64" s="274"/>
      <c r="JC64" s="274"/>
      <c r="JD64" s="274"/>
      <c r="JE64" s="274"/>
      <c r="JF64" s="274"/>
      <c r="JG64" s="274"/>
      <c r="JH64" s="274"/>
      <c r="JI64" s="241">
        <f t="shared" si="7"/>
        <v>0</v>
      </c>
      <c r="JJ64" s="2"/>
      <c r="JK64" s="2"/>
    </row>
    <row r="65" spans="1:271" x14ac:dyDescent="0.25">
      <c r="A65" s="274"/>
      <c r="B65" s="274"/>
      <c r="C65" s="274"/>
      <c r="D65" s="274"/>
      <c r="E65" s="274"/>
      <c r="F65" s="274"/>
      <c r="G65" s="274"/>
      <c r="H65" s="274"/>
      <c r="I65" s="274"/>
      <c r="J65" s="274"/>
      <c r="K65" s="274"/>
      <c r="L65" s="274"/>
      <c r="M65" s="274"/>
      <c r="N65" s="274"/>
      <c r="O65" s="274"/>
      <c r="P65" s="274"/>
      <c r="Q65" s="274"/>
      <c r="R65" s="274"/>
      <c r="S65" s="274"/>
      <c r="T65" s="274"/>
      <c r="U65" s="274"/>
      <c r="V65" s="274"/>
      <c r="W65" s="274"/>
      <c r="X65" s="274"/>
      <c r="Y65" s="274"/>
      <c r="Z65" s="274"/>
      <c r="AA65" s="274"/>
      <c r="AB65" s="274"/>
      <c r="AC65" s="274"/>
      <c r="AD65" s="274"/>
      <c r="AE65" s="274"/>
      <c r="AF65" s="274"/>
      <c r="AG65" s="274"/>
      <c r="AH65" s="274"/>
      <c r="AI65" s="274"/>
      <c r="AJ65" s="274"/>
      <c r="AK65" s="274"/>
      <c r="AL65" s="274"/>
      <c r="AM65" s="274"/>
      <c r="AN65" s="274"/>
      <c r="AO65" s="274"/>
      <c r="AP65" s="274"/>
      <c r="AQ65" s="274"/>
      <c r="AR65" s="274"/>
      <c r="AS65" s="274"/>
      <c r="AT65" s="274"/>
      <c r="AU65" s="274"/>
      <c r="AV65" s="274"/>
      <c r="AW65" s="274"/>
      <c r="AX65" s="274"/>
      <c r="AY65" s="274"/>
      <c r="AZ65" s="274"/>
      <c r="BA65" s="274"/>
      <c r="BB65" s="274"/>
      <c r="BC65" s="274"/>
      <c r="BD65" s="274"/>
      <c r="BE65" s="274"/>
      <c r="BF65" s="274"/>
      <c r="BG65" s="274"/>
      <c r="BH65" s="274"/>
      <c r="BI65" s="274"/>
      <c r="BJ65" s="274"/>
      <c r="BK65" s="274"/>
      <c r="BL65" s="274"/>
      <c r="BM65" s="274"/>
      <c r="BN65" s="274"/>
      <c r="BO65" s="274"/>
      <c r="BP65" s="274"/>
      <c r="BQ65" s="274"/>
      <c r="BR65" s="274"/>
      <c r="BS65" s="274"/>
      <c r="BT65" s="274"/>
      <c r="BU65" s="274"/>
      <c r="BV65" s="274"/>
      <c r="BW65" s="274"/>
      <c r="BX65" s="274"/>
      <c r="BY65" s="274"/>
      <c r="BZ65" s="274"/>
      <c r="CA65" s="274"/>
      <c r="CB65" s="274"/>
      <c r="CC65" s="274"/>
      <c r="CD65" s="274"/>
      <c r="CE65" s="274"/>
      <c r="CF65" s="274"/>
      <c r="CG65" s="274"/>
      <c r="CH65" s="274"/>
      <c r="CI65" s="274"/>
      <c r="CJ65" s="274"/>
      <c r="CK65" s="274"/>
      <c r="CL65" s="274"/>
      <c r="CM65" s="274"/>
      <c r="CN65" s="274"/>
      <c r="CO65" s="274"/>
      <c r="CP65" s="274"/>
      <c r="CQ65" s="274"/>
      <c r="CR65" s="274"/>
      <c r="CS65" s="274"/>
      <c r="CT65" s="274"/>
      <c r="CU65" s="274"/>
      <c r="CV65" s="274"/>
      <c r="CW65" s="274"/>
      <c r="CX65" s="274"/>
      <c r="CY65" s="274"/>
      <c r="CZ65" s="274"/>
      <c r="DA65" s="274"/>
      <c r="DB65" s="274"/>
      <c r="DC65" s="274"/>
      <c r="DD65" s="274"/>
      <c r="DE65" s="274"/>
      <c r="DF65" s="274"/>
      <c r="DG65" s="274"/>
      <c r="DH65" s="274"/>
      <c r="DI65" s="274"/>
      <c r="DJ65" s="274"/>
      <c r="DK65" s="274"/>
      <c r="DL65" s="274"/>
      <c r="DM65" s="274"/>
      <c r="DN65" s="274"/>
      <c r="DO65" s="274"/>
      <c r="DP65" s="274"/>
      <c r="DQ65" s="274"/>
      <c r="DR65" s="274"/>
      <c r="DS65" s="274"/>
      <c r="DT65" s="274"/>
      <c r="DU65" s="274"/>
      <c r="DV65" s="274"/>
      <c r="DW65" s="274"/>
      <c r="DX65" s="274"/>
      <c r="DY65" s="274"/>
      <c r="DZ65" s="274"/>
      <c r="EA65" s="274"/>
      <c r="EB65" s="274"/>
      <c r="EC65" s="274"/>
      <c r="ED65" s="274"/>
      <c r="EE65" s="274"/>
      <c r="EF65" s="274"/>
      <c r="EG65" s="274"/>
      <c r="EH65" s="274"/>
      <c r="EI65" s="274"/>
      <c r="EJ65" s="274"/>
      <c r="EK65" s="274"/>
      <c r="EL65" s="274"/>
      <c r="EM65" s="274"/>
      <c r="EN65" s="274"/>
      <c r="EO65" s="274"/>
      <c r="EP65" s="274"/>
      <c r="EQ65" s="274"/>
      <c r="ER65" s="274"/>
      <c r="ES65" s="274"/>
      <c r="ET65" s="274"/>
      <c r="EU65" s="274"/>
      <c r="EV65" s="274"/>
      <c r="EW65" s="274"/>
      <c r="EX65" s="274"/>
      <c r="EY65" s="274"/>
      <c r="EZ65" s="274"/>
      <c r="FA65" s="274"/>
      <c r="FB65" s="274"/>
      <c r="FC65" s="274"/>
      <c r="FD65" s="274"/>
      <c r="FE65" s="274"/>
      <c r="FF65" s="274"/>
      <c r="FG65" s="274"/>
      <c r="FH65" s="274"/>
      <c r="FI65" s="274"/>
      <c r="FJ65" s="274"/>
      <c r="FK65" s="274"/>
      <c r="FL65" s="274"/>
      <c r="FM65" s="274"/>
      <c r="FN65" s="274"/>
      <c r="FO65" s="274"/>
      <c r="FP65" s="274"/>
      <c r="FQ65" s="274"/>
      <c r="FR65" s="274"/>
      <c r="FS65" s="274"/>
      <c r="FT65" s="274"/>
      <c r="FU65" s="274"/>
      <c r="FV65" s="274"/>
      <c r="FW65" s="274"/>
      <c r="FX65" s="274"/>
      <c r="FY65" s="274"/>
      <c r="FZ65" s="274"/>
      <c r="GA65" s="274"/>
      <c r="GB65" s="274"/>
      <c r="GC65" s="274"/>
      <c r="GD65" s="274"/>
      <c r="GE65" s="274"/>
      <c r="GF65" s="274"/>
      <c r="GG65" s="274"/>
      <c r="GH65" s="274"/>
      <c r="GI65" s="274"/>
      <c r="GJ65" s="274"/>
      <c r="GK65" s="274"/>
      <c r="GL65" s="274"/>
      <c r="GM65" s="274"/>
      <c r="GN65" s="274"/>
      <c r="GO65" s="274"/>
      <c r="GP65" s="274"/>
      <c r="GQ65" s="274"/>
      <c r="GR65" s="274"/>
      <c r="GS65" s="274"/>
      <c r="GT65" s="274"/>
      <c r="GU65" s="274"/>
      <c r="GV65" s="274"/>
      <c r="GW65" s="274"/>
      <c r="GX65" s="274"/>
      <c r="GY65" s="274"/>
      <c r="GZ65" s="274"/>
      <c r="HA65" s="274"/>
      <c r="HB65" s="274"/>
      <c r="HC65" s="274"/>
      <c r="HD65" s="274"/>
      <c r="HE65" s="274"/>
      <c r="HF65" s="274"/>
      <c r="HG65" s="274"/>
      <c r="HH65" s="274"/>
      <c r="HI65" s="274"/>
      <c r="HJ65" s="274"/>
      <c r="HK65" s="274"/>
      <c r="HL65" s="274"/>
      <c r="HM65" s="274"/>
      <c r="HN65" s="274"/>
      <c r="HO65" s="274"/>
      <c r="HP65" s="274"/>
      <c r="HQ65" s="274"/>
      <c r="HR65" s="274"/>
      <c r="HS65" s="274"/>
      <c r="HT65" s="274"/>
      <c r="HU65" s="274"/>
      <c r="HV65" s="274"/>
      <c r="HW65" s="274"/>
      <c r="HX65" s="274"/>
      <c r="HY65" s="274"/>
      <c r="HZ65" s="274"/>
      <c r="IA65" s="274"/>
      <c r="IB65" s="274"/>
      <c r="IC65" s="274"/>
      <c r="ID65" s="274"/>
      <c r="IE65" s="274"/>
      <c r="IF65" s="274"/>
      <c r="IG65" s="274"/>
      <c r="IH65" s="274"/>
      <c r="II65" s="274"/>
      <c r="IJ65" s="274"/>
      <c r="IK65" s="274"/>
      <c r="IL65" s="274"/>
      <c r="IM65" s="274"/>
      <c r="IN65" s="274"/>
      <c r="IO65" s="274"/>
      <c r="IP65" s="274"/>
      <c r="IQ65" s="274"/>
      <c r="IR65" s="274"/>
      <c r="IS65" s="274"/>
      <c r="IT65" s="274"/>
      <c r="IU65" s="274"/>
      <c r="IV65" s="274"/>
      <c r="IW65" s="274"/>
      <c r="IX65" s="274"/>
      <c r="IY65" s="274"/>
      <c r="IZ65" s="274"/>
      <c r="JA65" s="274"/>
      <c r="JB65" s="274"/>
      <c r="JC65" s="274"/>
      <c r="JD65" s="274"/>
      <c r="JE65" s="274"/>
      <c r="JF65" s="274"/>
      <c r="JG65" s="274"/>
      <c r="JH65" s="274"/>
      <c r="JI65" s="241">
        <f t="shared" si="7"/>
        <v>0</v>
      </c>
      <c r="JJ65" s="2"/>
      <c r="JK65" s="2"/>
    </row>
    <row r="66" spans="1:271" x14ac:dyDescent="0.25">
      <c r="A66" s="274"/>
      <c r="B66" s="274"/>
      <c r="C66" s="274"/>
      <c r="D66" s="274"/>
      <c r="E66" s="274"/>
      <c r="F66" s="274"/>
      <c r="G66" s="274"/>
      <c r="H66" s="274"/>
      <c r="I66" s="274"/>
      <c r="J66" s="274"/>
      <c r="K66" s="274"/>
      <c r="L66" s="274"/>
      <c r="M66" s="274"/>
      <c r="N66" s="274"/>
      <c r="O66" s="274"/>
      <c r="P66" s="274"/>
      <c r="Q66" s="274"/>
      <c r="R66" s="274"/>
      <c r="S66" s="274"/>
      <c r="T66" s="274"/>
      <c r="U66" s="274"/>
      <c r="V66" s="274"/>
      <c r="W66" s="274"/>
      <c r="X66" s="274"/>
      <c r="Y66" s="274"/>
      <c r="Z66" s="274"/>
      <c r="AA66" s="274"/>
      <c r="AB66" s="274"/>
      <c r="AC66" s="274"/>
      <c r="AD66" s="274"/>
      <c r="AE66" s="274"/>
      <c r="AF66" s="274"/>
      <c r="AG66" s="274"/>
      <c r="AH66" s="274"/>
      <c r="AI66" s="274"/>
      <c r="AJ66" s="274"/>
      <c r="AK66" s="274"/>
      <c r="AL66" s="274"/>
      <c r="AM66" s="274"/>
      <c r="AN66" s="274"/>
      <c r="AO66" s="274"/>
      <c r="AP66" s="274"/>
      <c r="AQ66" s="274"/>
      <c r="AR66" s="274"/>
      <c r="AS66" s="274"/>
      <c r="AT66" s="274"/>
      <c r="AU66" s="274"/>
      <c r="AV66" s="274"/>
      <c r="AW66" s="274"/>
      <c r="AX66" s="274"/>
      <c r="AY66" s="274"/>
      <c r="AZ66" s="274"/>
      <c r="BA66" s="274"/>
      <c r="BB66" s="274"/>
      <c r="BC66" s="274"/>
      <c r="BD66" s="274"/>
      <c r="BE66" s="274"/>
      <c r="BF66" s="274"/>
      <c r="BG66" s="274"/>
      <c r="BH66" s="274"/>
      <c r="BI66" s="274"/>
      <c r="BJ66" s="274"/>
      <c r="BK66" s="274"/>
      <c r="BL66" s="274"/>
      <c r="BM66" s="274"/>
      <c r="BN66" s="274"/>
      <c r="BO66" s="274"/>
      <c r="BP66" s="274"/>
      <c r="BQ66" s="274"/>
      <c r="BR66" s="274"/>
      <c r="BS66" s="274"/>
      <c r="BT66" s="274"/>
      <c r="BU66" s="274"/>
      <c r="BV66" s="274"/>
      <c r="BW66" s="274"/>
      <c r="BX66" s="274"/>
      <c r="BY66" s="274"/>
      <c r="BZ66" s="274"/>
      <c r="CA66" s="274"/>
      <c r="CB66" s="274"/>
      <c r="CC66" s="274"/>
      <c r="CD66" s="274"/>
      <c r="CE66" s="274"/>
      <c r="CF66" s="274"/>
      <c r="CG66" s="274"/>
      <c r="CH66" s="274"/>
      <c r="CI66" s="274"/>
      <c r="CJ66" s="274"/>
      <c r="CK66" s="274"/>
      <c r="CL66" s="274"/>
      <c r="CM66" s="274"/>
      <c r="CN66" s="274"/>
      <c r="CO66" s="274"/>
      <c r="CP66" s="274"/>
      <c r="CQ66" s="274"/>
      <c r="CR66" s="274"/>
      <c r="CS66" s="274"/>
      <c r="CT66" s="274"/>
      <c r="CU66" s="274"/>
      <c r="CV66" s="274"/>
      <c r="CW66" s="274"/>
      <c r="CX66" s="274"/>
      <c r="CY66" s="274"/>
      <c r="CZ66" s="274"/>
      <c r="DA66" s="274"/>
      <c r="DB66" s="274"/>
      <c r="DC66" s="274"/>
      <c r="DD66" s="274"/>
      <c r="DE66" s="274"/>
      <c r="DF66" s="274"/>
      <c r="DG66" s="274"/>
      <c r="DH66" s="274"/>
      <c r="DI66" s="274"/>
      <c r="DJ66" s="274"/>
      <c r="DK66" s="274"/>
      <c r="DL66" s="274"/>
      <c r="DM66" s="274"/>
      <c r="DN66" s="274"/>
      <c r="DO66" s="274"/>
      <c r="DP66" s="274"/>
      <c r="DQ66" s="274"/>
      <c r="DR66" s="274"/>
      <c r="DS66" s="274"/>
      <c r="DT66" s="274"/>
      <c r="DU66" s="274"/>
      <c r="DV66" s="274"/>
      <c r="DW66" s="274"/>
      <c r="DX66" s="274"/>
      <c r="DY66" s="274"/>
      <c r="DZ66" s="274"/>
      <c r="EA66" s="274"/>
      <c r="EB66" s="274"/>
      <c r="EC66" s="274"/>
      <c r="ED66" s="274"/>
      <c r="EE66" s="274"/>
      <c r="EF66" s="274"/>
      <c r="EG66" s="274"/>
      <c r="EH66" s="274"/>
      <c r="EI66" s="274"/>
      <c r="EJ66" s="274"/>
      <c r="EK66" s="274"/>
      <c r="EL66" s="274"/>
      <c r="EM66" s="274"/>
      <c r="EN66" s="274"/>
      <c r="EO66" s="274"/>
      <c r="EP66" s="274"/>
      <c r="EQ66" s="274"/>
      <c r="ER66" s="274"/>
      <c r="ES66" s="274"/>
      <c r="ET66" s="274"/>
      <c r="EU66" s="274"/>
      <c r="EV66" s="274"/>
      <c r="EW66" s="274"/>
      <c r="EX66" s="274"/>
      <c r="EY66" s="274"/>
      <c r="EZ66" s="274"/>
      <c r="FA66" s="274"/>
      <c r="FB66" s="274"/>
      <c r="FC66" s="274"/>
      <c r="FD66" s="274"/>
      <c r="FE66" s="274"/>
      <c r="FF66" s="274"/>
      <c r="FG66" s="274"/>
      <c r="FH66" s="274"/>
      <c r="FI66" s="274"/>
      <c r="FJ66" s="274"/>
      <c r="FK66" s="274"/>
      <c r="FL66" s="274"/>
      <c r="FM66" s="274"/>
      <c r="FN66" s="274"/>
      <c r="FO66" s="274"/>
      <c r="FP66" s="274"/>
      <c r="FQ66" s="274"/>
      <c r="FR66" s="274"/>
      <c r="FS66" s="274"/>
      <c r="FT66" s="274"/>
      <c r="FU66" s="274"/>
      <c r="FV66" s="274"/>
      <c r="FW66" s="274"/>
      <c r="FX66" s="274"/>
      <c r="FY66" s="274"/>
      <c r="FZ66" s="274"/>
      <c r="GA66" s="274"/>
      <c r="GB66" s="274"/>
      <c r="GC66" s="274"/>
      <c r="GD66" s="274"/>
      <c r="GE66" s="274"/>
      <c r="GF66" s="274"/>
      <c r="GG66" s="274"/>
      <c r="GH66" s="274"/>
      <c r="GI66" s="274"/>
      <c r="GJ66" s="274"/>
      <c r="GK66" s="274"/>
      <c r="GL66" s="274"/>
      <c r="GM66" s="274"/>
      <c r="GN66" s="274"/>
      <c r="GO66" s="274"/>
      <c r="GP66" s="274"/>
      <c r="GQ66" s="274"/>
      <c r="GR66" s="274"/>
      <c r="GS66" s="274"/>
      <c r="GT66" s="274"/>
      <c r="GU66" s="274"/>
      <c r="GV66" s="274"/>
      <c r="GW66" s="274"/>
      <c r="GX66" s="274"/>
      <c r="GY66" s="274"/>
      <c r="GZ66" s="274"/>
      <c r="HA66" s="274"/>
      <c r="HB66" s="274"/>
      <c r="HC66" s="274"/>
      <c r="HD66" s="274"/>
      <c r="HE66" s="274"/>
      <c r="HF66" s="274"/>
      <c r="HG66" s="274"/>
      <c r="HH66" s="274"/>
      <c r="HI66" s="274"/>
      <c r="HJ66" s="274"/>
      <c r="HK66" s="274"/>
      <c r="HL66" s="274"/>
      <c r="HM66" s="274"/>
      <c r="HN66" s="274"/>
      <c r="HO66" s="274"/>
      <c r="HP66" s="274"/>
      <c r="HQ66" s="274"/>
      <c r="HR66" s="274"/>
      <c r="HS66" s="274"/>
      <c r="HT66" s="274"/>
      <c r="HU66" s="274"/>
      <c r="HV66" s="274"/>
      <c r="HW66" s="274"/>
      <c r="HX66" s="274"/>
      <c r="HY66" s="274"/>
      <c r="HZ66" s="274"/>
      <c r="IA66" s="274"/>
      <c r="IB66" s="274"/>
      <c r="IC66" s="274"/>
      <c r="ID66" s="274"/>
      <c r="IE66" s="274"/>
      <c r="IF66" s="274"/>
      <c r="IG66" s="274"/>
      <c r="IH66" s="274"/>
      <c r="II66" s="274"/>
      <c r="IJ66" s="274"/>
      <c r="IK66" s="274"/>
      <c r="IL66" s="274"/>
      <c r="IM66" s="274"/>
      <c r="IN66" s="274"/>
      <c r="IO66" s="274"/>
      <c r="IP66" s="274"/>
      <c r="IQ66" s="274"/>
      <c r="IR66" s="274"/>
      <c r="IS66" s="274"/>
      <c r="IT66" s="274"/>
      <c r="IU66" s="274"/>
      <c r="IV66" s="274"/>
      <c r="IW66" s="274"/>
      <c r="IX66" s="274"/>
      <c r="IY66" s="274"/>
      <c r="IZ66" s="274"/>
      <c r="JA66" s="274"/>
      <c r="JB66" s="274"/>
      <c r="JC66" s="274"/>
      <c r="JD66" s="274"/>
      <c r="JE66" s="274"/>
      <c r="JF66" s="274"/>
      <c r="JG66" s="274"/>
      <c r="JH66" s="274"/>
      <c r="JI66" s="241">
        <f t="shared" si="7"/>
        <v>0</v>
      </c>
      <c r="JJ66" s="2"/>
      <c r="JK66" s="2"/>
    </row>
    <row r="67" spans="1:271" x14ac:dyDescent="0.25">
      <c r="A67" s="274"/>
      <c r="B67" s="274"/>
      <c r="C67" s="274"/>
      <c r="D67" s="274"/>
      <c r="E67" s="274"/>
      <c r="F67" s="274"/>
      <c r="G67" s="274"/>
      <c r="H67" s="274"/>
      <c r="I67" s="274"/>
      <c r="J67" s="274"/>
      <c r="K67" s="274"/>
      <c r="L67" s="274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274"/>
      <c r="AL67" s="274"/>
      <c r="AM67" s="274"/>
      <c r="AN67" s="274"/>
      <c r="AO67" s="274"/>
      <c r="AP67" s="274"/>
      <c r="AQ67" s="274"/>
      <c r="AR67" s="274"/>
      <c r="AS67" s="274"/>
      <c r="AT67" s="274"/>
      <c r="AU67" s="274"/>
      <c r="AV67" s="274"/>
      <c r="AW67" s="274"/>
      <c r="AX67" s="274"/>
      <c r="AY67" s="274"/>
      <c r="AZ67" s="274"/>
      <c r="BA67" s="274"/>
      <c r="BB67" s="274"/>
      <c r="BC67" s="274"/>
      <c r="BD67" s="274"/>
      <c r="BE67" s="274"/>
      <c r="BF67" s="274"/>
      <c r="BG67" s="274"/>
      <c r="BH67" s="274"/>
      <c r="BI67" s="274"/>
      <c r="BJ67" s="274"/>
      <c r="BK67" s="274"/>
      <c r="BL67" s="274"/>
      <c r="BM67" s="274"/>
      <c r="BN67" s="274"/>
      <c r="BO67" s="274"/>
      <c r="BP67" s="274"/>
      <c r="BQ67" s="274"/>
      <c r="BR67" s="274"/>
      <c r="BS67" s="274"/>
      <c r="BT67" s="274"/>
      <c r="BU67" s="274"/>
      <c r="BV67" s="274"/>
      <c r="BW67" s="274"/>
      <c r="BX67" s="274"/>
      <c r="BY67" s="274"/>
      <c r="BZ67" s="274"/>
      <c r="CA67" s="274"/>
      <c r="CB67" s="274"/>
      <c r="CC67" s="274"/>
      <c r="CD67" s="274"/>
      <c r="CE67" s="274"/>
      <c r="CF67" s="274"/>
      <c r="CG67" s="274"/>
      <c r="CH67" s="274"/>
      <c r="CI67" s="274"/>
      <c r="CJ67" s="274"/>
      <c r="CK67" s="274"/>
      <c r="CL67" s="274"/>
      <c r="CM67" s="274"/>
      <c r="CN67" s="274"/>
      <c r="CO67" s="274"/>
      <c r="CP67" s="274"/>
      <c r="CQ67" s="274"/>
      <c r="CR67" s="274"/>
      <c r="CS67" s="274"/>
      <c r="CT67" s="274"/>
      <c r="CU67" s="274"/>
      <c r="CV67" s="274"/>
      <c r="CW67" s="274"/>
      <c r="CX67" s="274"/>
      <c r="CY67" s="274"/>
      <c r="CZ67" s="274"/>
      <c r="DA67" s="274"/>
      <c r="DB67" s="274"/>
      <c r="DC67" s="274"/>
      <c r="DD67" s="274"/>
      <c r="DE67" s="274"/>
      <c r="DF67" s="274"/>
      <c r="DG67" s="274"/>
      <c r="DH67" s="274"/>
      <c r="DI67" s="274"/>
      <c r="DJ67" s="274"/>
      <c r="DK67" s="274"/>
      <c r="DL67" s="274"/>
      <c r="DM67" s="274"/>
      <c r="DN67" s="274"/>
      <c r="DO67" s="274"/>
      <c r="DP67" s="274"/>
      <c r="DQ67" s="274"/>
      <c r="DR67" s="274"/>
      <c r="DS67" s="274"/>
      <c r="DT67" s="274"/>
      <c r="DU67" s="274"/>
      <c r="DV67" s="274"/>
      <c r="DW67" s="274"/>
      <c r="DX67" s="274"/>
      <c r="DY67" s="274"/>
      <c r="DZ67" s="274"/>
      <c r="EA67" s="274"/>
      <c r="EB67" s="274"/>
      <c r="EC67" s="274"/>
      <c r="ED67" s="274"/>
      <c r="EE67" s="274"/>
      <c r="EF67" s="274"/>
      <c r="EG67" s="274"/>
      <c r="EH67" s="274"/>
      <c r="EI67" s="274"/>
      <c r="EJ67" s="274"/>
      <c r="EK67" s="274"/>
      <c r="EL67" s="274"/>
      <c r="EM67" s="274"/>
      <c r="EN67" s="274"/>
      <c r="EO67" s="274"/>
      <c r="EP67" s="274"/>
      <c r="EQ67" s="274"/>
      <c r="ER67" s="274"/>
      <c r="ES67" s="274"/>
      <c r="ET67" s="274"/>
      <c r="EU67" s="274"/>
      <c r="EV67" s="274"/>
      <c r="EW67" s="274"/>
      <c r="EX67" s="274"/>
      <c r="EY67" s="274"/>
      <c r="EZ67" s="274"/>
      <c r="FA67" s="274"/>
      <c r="FB67" s="274"/>
      <c r="FC67" s="274"/>
      <c r="FD67" s="274"/>
      <c r="FE67" s="274"/>
      <c r="FF67" s="274"/>
      <c r="FG67" s="274"/>
      <c r="FH67" s="274"/>
      <c r="FI67" s="274"/>
      <c r="FJ67" s="274"/>
      <c r="FK67" s="274"/>
      <c r="FL67" s="274"/>
      <c r="FM67" s="274"/>
      <c r="FN67" s="274"/>
      <c r="FO67" s="274"/>
      <c r="FP67" s="274"/>
      <c r="FQ67" s="274"/>
      <c r="FR67" s="274"/>
      <c r="FS67" s="274"/>
      <c r="FT67" s="274"/>
      <c r="FU67" s="274"/>
      <c r="FV67" s="274"/>
      <c r="FW67" s="274"/>
      <c r="FX67" s="274"/>
      <c r="FY67" s="274"/>
      <c r="FZ67" s="274"/>
      <c r="GA67" s="274"/>
      <c r="GB67" s="274"/>
      <c r="GC67" s="274"/>
      <c r="GD67" s="274"/>
      <c r="GE67" s="274"/>
      <c r="GF67" s="274"/>
      <c r="GG67" s="274"/>
      <c r="GH67" s="274"/>
      <c r="GI67" s="274"/>
      <c r="GJ67" s="274"/>
      <c r="GK67" s="274"/>
      <c r="GL67" s="274"/>
      <c r="GM67" s="274"/>
      <c r="GN67" s="274"/>
      <c r="GO67" s="274"/>
      <c r="GP67" s="274"/>
      <c r="GQ67" s="274"/>
      <c r="GR67" s="274"/>
      <c r="GS67" s="274"/>
      <c r="GT67" s="274"/>
      <c r="GU67" s="274"/>
      <c r="GV67" s="274"/>
      <c r="GW67" s="274"/>
      <c r="GX67" s="274"/>
      <c r="GY67" s="274"/>
      <c r="GZ67" s="274"/>
      <c r="HA67" s="274"/>
      <c r="HB67" s="274"/>
      <c r="HC67" s="274"/>
      <c r="HD67" s="274"/>
      <c r="HE67" s="274"/>
      <c r="HF67" s="274"/>
      <c r="HG67" s="274"/>
      <c r="HH67" s="274"/>
      <c r="HI67" s="274"/>
      <c r="HJ67" s="274"/>
      <c r="HK67" s="274"/>
      <c r="HL67" s="274"/>
      <c r="HM67" s="274"/>
      <c r="HN67" s="274"/>
      <c r="HO67" s="274"/>
      <c r="HP67" s="274"/>
      <c r="HQ67" s="274"/>
      <c r="HR67" s="274"/>
      <c r="HS67" s="274"/>
      <c r="HT67" s="274"/>
      <c r="HU67" s="274"/>
      <c r="HV67" s="274"/>
      <c r="HW67" s="274"/>
      <c r="HX67" s="274"/>
      <c r="HY67" s="274"/>
      <c r="HZ67" s="274"/>
      <c r="IA67" s="274"/>
      <c r="IB67" s="274"/>
      <c r="IC67" s="274"/>
      <c r="ID67" s="274"/>
      <c r="IE67" s="274"/>
      <c r="IF67" s="274"/>
      <c r="IG67" s="274"/>
      <c r="IH67" s="274"/>
      <c r="II67" s="274"/>
      <c r="IJ67" s="274"/>
      <c r="IK67" s="274"/>
      <c r="IL67" s="274"/>
      <c r="IM67" s="274"/>
      <c r="IN67" s="274"/>
      <c r="IO67" s="274"/>
      <c r="IP67" s="274"/>
      <c r="IQ67" s="274"/>
      <c r="IR67" s="274"/>
      <c r="IS67" s="274"/>
      <c r="IT67" s="274"/>
      <c r="IU67" s="274"/>
      <c r="IV67" s="274"/>
      <c r="IW67" s="274"/>
      <c r="IX67" s="274"/>
      <c r="IY67" s="274"/>
      <c r="IZ67" s="274"/>
      <c r="JA67" s="274"/>
      <c r="JB67" s="274"/>
      <c r="JC67" s="274"/>
      <c r="JD67" s="274"/>
      <c r="JE67" s="274"/>
      <c r="JF67" s="274"/>
      <c r="JG67" s="274"/>
      <c r="JH67" s="274"/>
      <c r="JI67" s="241">
        <f t="shared" si="7"/>
        <v>0</v>
      </c>
      <c r="JJ67" s="2"/>
      <c r="JK67" s="2"/>
    </row>
    <row r="68" spans="1:271" x14ac:dyDescent="0.25">
      <c r="A68" s="274"/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274"/>
      <c r="AE68" s="274"/>
      <c r="AF68" s="274"/>
      <c r="AG68" s="274"/>
      <c r="AH68" s="274"/>
      <c r="AI68" s="274"/>
      <c r="AJ68" s="274"/>
      <c r="AK68" s="274"/>
      <c r="AL68" s="274"/>
      <c r="AM68" s="274"/>
      <c r="AN68" s="274"/>
      <c r="AO68" s="274"/>
      <c r="AP68" s="274"/>
      <c r="AQ68" s="274"/>
      <c r="AR68" s="274"/>
      <c r="AS68" s="274"/>
      <c r="AT68" s="274"/>
      <c r="AU68" s="274"/>
      <c r="AV68" s="274"/>
      <c r="AW68" s="274"/>
      <c r="AX68" s="274"/>
      <c r="AY68" s="274"/>
      <c r="AZ68" s="274"/>
      <c r="BA68" s="274"/>
      <c r="BB68" s="274"/>
      <c r="BC68" s="274"/>
      <c r="BD68" s="274"/>
      <c r="BE68" s="274"/>
      <c r="BF68" s="274"/>
      <c r="BG68" s="274"/>
      <c r="BH68" s="274"/>
      <c r="BI68" s="274"/>
      <c r="BJ68" s="274"/>
      <c r="BK68" s="274"/>
      <c r="BL68" s="274"/>
      <c r="BM68" s="274"/>
      <c r="BN68" s="274"/>
      <c r="BO68" s="274"/>
      <c r="BP68" s="274"/>
      <c r="BQ68" s="274"/>
      <c r="BR68" s="274"/>
      <c r="BS68" s="274"/>
      <c r="BT68" s="274"/>
      <c r="BU68" s="274"/>
      <c r="BV68" s="274"/>
      <c r="BW68" s="274"/>
      <c r="BX68" s="274"/>
      <c r="BY68" s="274"/>
      <c r="BZ68" s="274"/>
      <c r="CA68" s="274"/>
      <c r="CB68" s="274"/>
      <c r="CC68" s="274"/>
      <c r="CD68" s="274"/>
      <c r="CE68" s="274"/>
      <c r="CF68" s="274"/>
      <c r="CG68" s="274"/>
      <c r="CH68" s="274"/>
      <c r="CI68" s="274"/>
      <c r="CJ68" s="274"/>
      <c r="CK68" s="274"/>
      <c r="CL68" s="274"/>
      <c r="CM68" s="274"/>
      <c r="CN68" s="274"/>
      <c r="CO68" s="274"/>
      <c r="CP68" s="274"/>
      <c r="CQ68" s="274"/>
      <c r="CR68" s="274"/>
      <c r="CS68" s="274"/>
      <c r="CT68" s="274"/>
      <c r="CU68" s="274"/>
      <c r="CV68" s="274"/>
      <c r="CW68" s="274"/>
      <c r="CX68" s="274"/>
      <c r="CY68" s="274"/>
      <c r="CZ68" s="274"/>
      <c r="DA68" s="274"/>
      <c r="DB68" s="274"/>
      <c r="DC68" s="274"/>
      <c r="DD68" s="274"/>
      <c r="DE68" s="274"/>
      <c r="DF68" s="274"/>
      <c r="DG68" s="274"/>
      <c r="DH68" s="274"/>
      <c r="DI68" s="274"/>
      <c r="DJ68" s="274"/>
      <c r="DK68" s="274"/>
      <c r="DL68" s="274"/>
      <c r="DM68" s="274"/>
      <c r="DN68" s="274"/>
      <c r="DO68" s="274"/>
      <c r="DP68" s="274"/>
      <c r="DQ68" s="274"/>
      <c r="DR68" s="274"/>
      <c r="DS68" s="274"/>
      <c r="DT68" s="274"/>
      <c r="DU68" s="274"/>
      <c r="DV68" s="274"/>
      <c r="DW68" s="274"/>
      <c r="DX68" s="274"/>
      <c r="DY68" s="274"/>
      <c r="DZ68" s="274"/>
      <c r="EA68" s="274"/>
      <c r="EB68" s="274"/>
      <c r="EC68" s="274"/>
      <c r="ED68" s="274"/>
      <c r="EE68" s="274"/>
      <c r="EF68" s="274"/>
      <c r="EG68" s="274"/>
      <c r="EH68" s="274"/>
      <c r="EI68" s="274"/>
      <c r="EJ68" s="274"/>
      <c r="EK68" s="274"/>
      <c r="EL68" s="274"/>
      <c r="EM68" s="274"/>
      <c r="EN68" s="274"/>
      <c r="EO68" s="274"/>
      <c r="EP68" s="274"/>
      <c r="EQ68" s="274"/>
      <c r="ER68" s="274"/>
      <c r="ES68" s="274"/>
      <c r="ET68" s="274"/>
      <c r="EU68" s="274"/>
      <c r="EV68" s="274"/>
      <c r="EW68" s="274"/>
      <c r="EX68" s="274"/>
      <c r="EY68" s="274"/>
      <c r="EZ68" s="274"/>
      <c r="FA68" s="274"/>
      <c r="FB68" s="274"/>
      <c r="FC68" s="274"/>
      <c r="FD68" s="274"/>
      <c r="FE68" s="274"/>
      <c r="FF68" s="274"/>
      <c r="FG68" s="274"/>
      <c r="FH68" s="274"/>
      <c r="FI68" s="274"/>
      <c r="FJ68" s="274"/>
      <c r="FK68" s="274"/>
      <c r="FL68" s="274"/>
      <c r="FM68" s="274"/>
      <c r="FN68" s="274"/>
      <c r="FO68" s="274"/>
      <c r="FP68" s="274"/>
      <c r="FQ68" s="274"/>
      <c r="FR68" s="274"/>
      <c r="FS68" s="274"/>
      <c r="FT68" s="274"/>
      <c r="FU68" s="274"/>
      <c r="FV68" s="274"/>
      <c r="FW68" s="274"/>
      <c r="FX68" s="274"/>
      <c r="FY68" s="274"/>
      <c r="FZ68" s="274"/>
      <c r="GA68" s="274"/>
      <c r="GB68" s="274"/>
      <c r="GC68" s="274"/>
      <c r="GD68" s="274"/>
      <c r="GE68" s="274"/>
      <c r="GF68" s="274"/>
      <c r="GG68" s="274"/>
      <c r="GH68" s="274"/>
      <c r="GI68" s="274"/>
      <c r="GJ68" s="274"/>
      <c r="GK68" s="274"/>
      <c r="GL68" s="274"/>
      <c r="GM68" s="274"/>
      <c r="GN68" s="274"/>
      <c r="GO68" s="274"/>
      <c r="GP68" s="274"/>
      <c r="GQ68" s="274"/>
      <c r="GR68" s="274"/>
      <c r="GS68" s="274"/>
      <c r="GT68" s="274"/>
      <c r="GU68" s="274"/>
      <c r="GV68" s="274"/>
      <c r="GW68" s="274"/>
      <c r="GX68" s="274"/>
      <c r="GY68" s="274"/>
      <c r="GZ68" s="274"/>
      <c r="HA68" s="274"/>
      <c r="HB68" s="274"/>
      <c r="HC68" s="274"/>
      <c r="HD68" s="274"/>
      <c r="HE68" s="274"/>
      <c r="HF68" s="274"/>
      <c r="HG68" s="274"/>
      <c r="HH68" s="274"/>
      <c r="HI68" s="274"/>
      <c r="HJ68" s="274"/>
      <c r="HK68" s="274"/>
      <c r="HL68" s="274"/>
      <c r="HM68" s="274"/>
      <c r="HN68" s="274"/>
      <c r="HO68" s="274"/>
      <c r="HP68" s="274"/>
      <c r="HQ68" s="274"/>
      <c r="HR68" s="274"/>
      <c r="HS68" s="274"/>
      <c r="HT68" s="274"/>
      <c r="HU68" s="274"/>
      <c r="HV68" s="274"/>
      <c r="HW68" s="274"/>
      <c r="HX68" s="274"/>
      <c r="HY68" s="274"/>
      <c r="HZ68" s="274"/>
      <c r="IA68" s="274"/>
      <c r="IB68" s="274"/>
      <c r="IC68" s="274"/>
      <c r="ID68" s="274"/>
      <c r="IE68" s="274"/>
      <c r="IF68" s="274"/>
      <c r="IG68" s="274"/>
      <c r="IH68" s="274"/>
      <c r="II68" s="274"/>
      <c r="IJ68" s="274"/>
      <c r="IK68" s="274"/>
      <c r="IL68" s="274"/>
      <c r="IM68" s="274"/>
      <c r="IN68" s="274"/>
      <c r="IO68" s="274"/>
      <c r="IP68" s="274"/>
      <c r="IQ68" s="274"/>
      <c r="IR68" s="274"/>
      <c r="IS68" s="274"/>
      <c r="IT68" s="274"/>
      <c r="IU68" s="274"/>
      <c r="IV68" s="274"/>
      <c r="IW68" s="274"/>
      <c r="IX68" s="274"/>
      <c r="IY68" s="274"/>
      <c r="IZ68" s="274"/>
      <c r="JA68" s="274"/>
      <c r="JB68" s="274"/>
      <c r="JC68" s="274"/>
      <c r="JD68" s="274"/>
      <c r="JE68" s="274"/>
      <c r="JF68" s="274"/>
      <c r="JG68" s="274"/>
      <c r="JH68" s="274"/>
      <c r="JI68" s="241">
        <f t="shared" si="7"/>
        <v>0</v>
      </c>
      <c r="JJ68" s="2"/>
      <c r="JK68" s="2"/>
    </row>
    <row r="69" spans="1:271" x14ac:dyDescent="0.25">
      <c r="A69" s="274"/>
      <c r="B69" s="274"/>
      <c r="C69" s="274"/>
      <c r="D69" s="274"/>
      <c r="E69" s="274"/>
      <c r="F69" s="274"/>
      <c r="G69" s="274"/>
      <c r="H69" s="274"/>
      <c r="I69" s="274"/>
      <c r="J69" s="274"/>
      <c r="K69" s="274"/>
      <c r="L69" s="274"/>
      <c r="M69" s="274"/>
      <c r="N69" s="274"/>
      <c r="O69" s="274"/>
      <c r="P69" s="274"/>
      <c r="Q69" s="274"/>
      <c r="R69" s="274"/>
      <c r="S69" s="274"/>
      <c r="T69" s="274"/>
      <c r="U69" s="274"/>
      <c r="V69" s="274"/>
      <c r="W69" s="274"/>
      <c r="X69" s="274"/>
      <c r="Y69" s="274"/>
      <c r="Z69" s="274"/>
      <c r="AA69" s="274"/>
      <c r="AB69" s="274"/>
      <c r="AC69" s="274"/>
      <c r="AD69" s="274"/>
      <c r="AE69" s="274"/>
      <c r="AF69" s="274"/>
      <c r="AG69" s="274"/>
      <c r="AH69" s="274"/>
      <c r="AI69" s="274"/>
      <c r="AJ69" s="274"/>
      <c r="AK69" s="274"/>
      <c r="AL69" s="274"/>
      <c r="AM69" s="274"/>
      <c r="AN69" s="274"/>
      <c r="AO69" s="274"/>
      <c r="AP69" s="274"/>
      <c r="AQ69" s="274"/>
      <c r="AR69" s="274"/>
      <c r="AS69" s="274"/>
      <c r="AT69" s="274"/>
      <c r="AU69" s="274"/>
      <c r="AV69" s="274"/>
      <c r="AW69" s="274"/>
      <c r="AX69" s="274"/>
      <c r="AY69" s="274"/>
      <c r="AZ69" s="274"/>
      <c r="BA69" s="274"/>
      <c r="BB69" s="274"/>
      <c r="BC69" s="274"/>
      <c r="BD69" s="274"/>
      <c r="BE69" s="274"/>
      <c r="BF69" s="274"/>
      <c r="BG69" s="274"/>
      <c r="BH69" s="274"/>
      <c r="BI69" s="274"/>
      <c r="BJ69" s="274"/>
      <c r="BK69" s="274"/>
      <c r="BL69" s="274"/>
      <c r="BM69" s="274"/>
      <c r="BN69" s="274"/>
      <c r="BO69" s="274"/>
      <c r="BP69" s="274"/>
      <c r="BQ69" s="274"/>
      <c r="BR69" s="274"/>
      <c r="BS69" s="274"/>
      <c r="BT69" s="274"/>
      <c r="BU69" s="274"/>
      <c r="BV69" s="274"/>
      <c r="BW69" s="274"/>
      <c r="BX69" s="274"/>
      <c r="BY69" s="274"/>
      <c r="BZ69" s="274"/>
      <c r="CA69" s="274"/>
      <c r="CB69" s="274"/>
      <c r="CC69" s="274"/>
      <c r="CD69" s="274"/>
      <c r="CE69" s="274"/>
      <c r="CF69" s="274"/>
      <c r="CG69" s="274"/>
      <c r="CH69" s="274"/>
      <c r="CI69" s="274"/>
      <c r="CJ69" s="274"/>
      <c r="CK69" s="274"/>
      <c r="CL69" s="274"/>
      <c r="CM69" s="274"/>
      <c r="CN69" s="274"/>
      <c r="CO69" s="274"/>
      <c r="CP69" s="274"/>
      <c r="CQ69" s="274"/>
      <c r="CR69" s="274"/>
      <c r="CS69" s="274"/>
      <c r="CT69" s="274"/>
      <c r="CU69" s="274"/>
      <c r="CV69" s="274"/>
      <c r="CW69" s="274"/>
      <c r="CX69" s="274"/>
      <c r="CY69" s="274"/>
      <c r="CZ69" s="274"/>
      <c r="DA69" s="274"/>
      <c r="DB69" s="274"/>
      <c r="DC69" s="274"/>
      <c r="DD69" s="274"/>
      <c r="DE69" s="274"/>
      <c r="DF69" s="274"/>
      <c r="DG69" s="274"/>
      <c r="DH69" s="274"/>
      <c r="DI69" s="274"/>
      <c r="DJ69" s="274"/>
      <c r="DK69" s="274"/>
      <c r="DL69" s="274"/>
      <c r="DM69" s="274"/>
      <c r="DN69" s="274"/>
      <c r="DO69" s="274"/>
      <c r="DP69" s="274"/>
      <c r="DQ69" s="274"/>
      <c r="DR69" s="274"/>
      <c r="DS69" s="274"/>
      <c r="DT69" s="274"/>
      <c r="DU69" s="274"/>
      <c r="DV69" s="274"/>
      <c r="DW69" s="274"/>
      <c r="DX69" s="274"/>
      <c r="DY69" s="274"/>
      <c r="DZ69" s="274"/>
      <c r="EA69" s="274"/>
      <c r="EB69" s="274"/>
      <c r="EC69" s="274"/>
      <c r="ED69" s="274"/>
      <c r="EE69" s="274"/>
      <c r="EF69" s="274"/>
      <c r="EG69" s="274"/>
      <c r="EH69" s="274"/>
      <c r="EI69" s="274"/>
      <c r="EJ69" s="274"/>
      <c r="EK69" s="274"/>
      <c r="EL69" s="274"/>
      <c r="EM69" s="274"/>
      <c r="EN69" s="274"/>
      <c r="EO69" s="274"/>
      <c r="EP69" s="274"/>
      <c r="EQ69" s="274"/>
      <c r="ER69" s="274"/>
      <c r="ES69" s="274"/>
      <c r="ET69" s="274"/>
      <c r="EU69" s="274"/>
      <c r="EV69" s="274"/>
      <c r="EW69" s="274"/>
      <c r="EX69" s="274"/>
      <c r="EY69" s="274"/>
      <c r="EZ69" s="274"/>
      <c r="FA69" s="274"/>
      <c r="FB69" s="274"/>
      <c r="FC69" s="274"/>
      <c r="FD69" s="274"/>
      <c r="FE69" s="274"/>
      <c r="FF69" s="274"/>
      <c r="FG69" s="274"/>
      <c r="FH69" s="274"/>
      <c r="FI69" s="274"/>
      <c r="FJ69" s="274"/>
      <c r="FK69" s="274"/>
      <c r="FL69" s="274"/>
      <c r="FM69" s="274"/>
      <c r="FN69" s="274"/>
      <c r="FO69" s="274"/>
      <c r="FP69" s="274"/>
      <c r="FQ69" s="274"/>
      <c r="FR69" s="274"/>
      <c r="FS69" s="274"/>
      <c r="FT69" s="274"/>
      <c r="FU69" s="274"/>
      <c r="FV69" s="274"/>
      <c r="FW69" s="274"/>
      <c r="FX69" s="274"/>
      <c r="FY69" s="274"/>
      <c r="FZ69" s="274"/>
      <c r="GA69" s="274"/>
      <c r="GB69" s="274"/>
      <c r="GC69" s="274"/>
      <c r="GD69" s="274"/>
      <c r="GE69" s="274"/>
      <c r="GF69" s="274"/>
      <c r="GG69" s="274"/>
      <c r="GH69" s="274"/>
      <c r="GI69" s="274"/>
      <c r="GJ69" s="274"/>
      <c r="GK69" s="274"/>
      <c r="GL69" s="274"/>
      <c r="GM69" s="274"/>
      <c r="GN69" s="274"/>
      <c r="GO69" s="274"/>
      <c r="GP69" s="274"/>
      <c r="GQ69" s="274"/>
      <c r="GR69" s="274"/>
      <c r="GS69" s="274"/>
      <c r="GT69" s="274"/>
      <c r="GU69" s="274"/>
      <c r="GV69" s="274"/>
      <c r="GW69" s="274"/>
      <c r="GX69" s="274"/>
      <c r="GY69" s="274"/>
      <c r="GZ69" s="274"/>
      <c r="HA69" s="274"/>
      <c r="HB69" s="274"/>
      <c r="HC69" s="274"/>
      <c r="HD69" s="274"/>
      <c r="HE69" s="274"/>
      <c r="HF69" s="274"/>
      <c r="HG69" s="274"/>
      <c r="HH69" s="274"/>
      <c r="HI69" s="274"/>
      <c r="HJ69" s="274"/>
      <c r="HK69" s="274"/>
      <c r="HL69" s="274"/>
      <c r="HM69" s="274"/>
      <c r="HN69" s="274"/>
      <c r="HO69" s="274"/>
      <c r="HP69" s="274"/>
      <c r="HQ69" s="274"/>
      <c r="HR69" s="274"/>
      <c r="HS69" s="274"/>
      <c r="HT69" s="274"/>
      <c r="HU69" s="274"/>
      <c r="HV69" s="274"/>
      <c r="HW69" s="274"/>
      <c r="HX69" s="274"/>
      <c r="HY69" s="274"/>
      <c r="HZ69" s="274"/>
      <c r="IA69" s="274"/>
      <c r="IB69" s="274"/>
      <c r="IC69" s="274"/>
      <c r="ID69" s="274"/>
      <c r="IE69" s="274"/>
      <c r="IF69" s="274"/>
      <c r="IG69" s="274"/>
      <c r="IH69" s="274"/>
      <c r="II69" s="274"/>
      <c r="IJ69" s="274"/>
      <c r="IK69" s="274"/>
      <c r="IL69" s="274"/>
      <c r="IM69" s="274"/>
      <c r="IN69" s="274"/>
      <c r="IO69" s="274"/>
      <c r="IP69" s="274"/>
      <c r="IQ69" s="274"/>
      <c r="IR69" s="274"/>
      <c r="IS69" s="274"/>
      <c r="IT69" s="274"/>
      <c r="IU69" s="274"/>
      <c r="IV69" s="274"/>
      <c r="IW69" s="274"/>
      <c r="IX69" s="274"/>
      <c r="IY69" s="274"/>
      <c r="IZ69" s="274"/>
      <c r="JA69" s="274"/>
      <c r="JB69" s="274"/>
      <c r="JC69" s="274"/>
      <c r="JD69" s="274"/>
      <c r="JE69" s="274"/>
      <c r="JF69" s="274"/>
      <c r="JG69" s="274"/>
      <c r="JH69" s="274"/>
      <c r="JI69" s="241">
        <f t="shared" si="7"/>
        <v>0</v>
      </c>
      <c r="JJ69" s="2"/>
      <c r="JK69" s="2"/>
    </row>
    <row r="70" spans="1:271" x14ac:dyDescent="0.25">
      <c r="A70" s="274"/>
      <c r="B70" s="274"/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274"/>
      <c r="N70" s="274"/>
      <c r="O70" s="274"/>
      <c r="P70" s="274"/>
      <c r="Q70" s="274"/>
      <c r="R70" s="274"/>
      <c r="S70" s="274"/>
      <c r="T70" s="274"/>
      <c r="U70" s="274"/>
      <c r="V70" s="274"/>
      <c r="W70" s="274"/>
      <c r="X70" s="274"/>
      <c r="Y70" s="274"/>
      <c r="Z70" s="274"/>
      <c r="AA70" s="274"/>
      <c r="AB70" s="274"/>
      <c r="AC70" s="274"/>
      <c r="AD70" s="274"/>
      <c r="AE70" s="274"/>
      <c r="AF70" s="274"/>
      <c r="AG70" s="274"/>
      <c r="AH70" s="274"/>
      <c r="AI70" s="274"/>
      <c r="AJ70" s="274"/>
      <c r="AK70" s="274"/>
      <c r="AL70" s="274"/>
      <c r="AM70" s="274"/>
      <c r="AN70" s="274"/>
      <c r="AO70" s="274"/>
      <c r="AP70" s="274"/>
      <c r="AQ70" s="274"/>
      <c r="AR70" s="274"/>
      <c r="AS70" s="274"/>
      <c r="AT70" s="274"/>
      <c r="AU70" s="274"/>
      <c r="AV70" s="274"/>
      <c r="AW70" s="274"/>
      <c r="AX70" s="274"/>
      <c r="AY70" s="274"/>
      <c r="AZ70" s="274"/>
      <c r="BA70" s="274"/>
      <c r="BB70" s="274"/>
      <c r="BC70" s="274"/>
      <c r="BD70" s="274"/>
      <c r="BE70" s="274"/>
      <c r="BF70" s="274"/>
      <c r="BG70" s="274"/>
      <c r="BH70" s="274"/>
      <c r="BI70" s="274"/>
      <c r="BJ70" s="274"/>
      <c r="BK70" s="274"/>
      <c r="BL70" s="274"/>
      <c r="BM70" s="274"/>
      <c r="BN70" s="274"/>
      <c r="BO70" s="274"/>
      <c r="BP70" s="274"/>
      <c r="BQ70" s="274"/>
      <c r="BR70" s="274"/>
      <c r="BS70" s="274"/>
      <c r="BT70" s="274"/>
      <c r="BU70" s="274"/>
      <c r="BV70" s="274"/>
      <c r="BW70" s="274"/>
      <c r="BX70" s="274"/>
      <c r="BY70" s="274"/>
      <c r="BZ70" s="274"/>
      <c r="CA70" s="274"/>
      <c r="CB70" s="274"/>
      <c r="CC70" s="274"/>
      <c r="CD70" s="274"/>
      <c r="CE70" s="274"/>
      <c r="CF70" s="274"/>
      <c r="CG70" s="274"/>
      <c r="CH70" s="274"/>
      <c r="CI70" s="274"/>
      <c r="CJ70" s="274"/>
      <c r="CK70" s="274"/>
      <c r="CL70" s="274"/>
      <c r="CM70" s="274"/>
      <c r="CN70" s="274"/>
      <c r="CO70" s="274"/>
      <c r="CP70" s="274"/>
      <c r="CQ70" s="274"/>
      <c r="CR70" s="274"/>
      <c r="CS70" s="274"/>
      <c r="CT70" s="274"/>
      <c r="CU70" s="274"/>
      <c r="CV70" s="274"/>
      <c r="CW70" s="274"/>
      <c r="CX70" s="274"/>
      <c r="CY70" s="274"/>
      <c r="CZ70" s="274"/>
      <c r="DA70" s="274"/>
      <c r="DB70" s="274"/>
      <c r="DC70" s="274"/>
      <c r="DD70" s="274"/>
      <c r="DE70" s="274"/>
      <c r="DF70" s="274"/>
      <c r="DG70" s="274"/>
      <c r="DH70" s="274"/>
      <c r="DI70" s="274"/>
      <c r="DJ70" s="274"/>
      <c r="DK70" s="274"/>
      <c r="DL70" s="274"/>
      <c r="DM70" s="274"/>
      <c r="DN70" s="274"/>
      <c r="DO70" s="274"/>
      <c r="DP70" s="274"/>
      <c r="DQ70" s="274"/>
      <c r="DR70" s="274"/>
      <c r="DS70" s="274"/>
      <c r="DT70" s="274"/>
      <c r="DU70" s="274"/>
      <c r="DV70" s="274"/>
      <c r="DW70" s="274"/>
      <c r="DX70" s="274"/>
      <c r="DY70" s="274"/>
      <c r="DZ70" s="274"/>
      <c r="EA70" s="274"/>
      <c r="EB70" s="274"/>
      <c r="EC70" s="274"/>
      <c r="ED70" s="274"/>
      <c r="EE70" s="274"/>
      <c r="EF70" s="274"/>
      <c r="EG70" s="274"/>
      <c r="EH70" s="274"/>
      <c r="EI70" s="274"/>
      <c r="EJ70" s="274"/>
      <c r="EK70" s="274"/>
      <c r="EL70" s="274"/>
      <c r="EM70" s="274"/>
      <c r="EN70" s="274"/>
      <c r="EO70" s="274"/>
      <c r="EP70" s="274"/>
      <c r="EQ70" s="274"/>
      <c r="ER70" s="274"/>
      <c r="ES70" s="274"/>
      <c r="ET70" s="274"/>
      <c r="EU70" s="274"/>
      <c r="EV70" s="274"/>
      <c r="EW70" s="274"/>
      <c r="EX70" s="274"/>
      <c r="EY70" s="274"/>
      <c r="EZ70" s="274"/>
      <c r="FA70" s="274"/>
      <c r="FB70" s="274"/>
      <c r="FC70" s="274"/>
      <c r="FD70" s="274"/>
      <c r="FE70" s="274"/>
      <c r="FF70" s="274"/>
      <c r="FG70" s="274"/>
      <c r="FH70" s="274"/>
      <c r="FI70" s="274"/>
      <c r="FJ70" s="274"/>
      <c r="FK70" s="274"/>
      <c r="FL70" s="274"/>
      <c r="FM70" s="274"/>
      <c r="FN70" s="274"/>
      <c r="FO70" s="274"/>
      <c r="FP70" s="274"/>
      <c r="FQ70" s="274"/>
      <c r="FR70" s="274"/>
      <c r="FS70" s="274"/>
      <c r="FT70" s="274"/>
      <c r="FU70" s="274"/>
      <c r="FV70" s="274"/>
      <c r="FW70" s="274"/>
      <c r="FX70" s="274"/>
      <c r="FY70" s="274"/>
      <c r="FZ70" s="274"/>
      <c r="GA70" s="274"/>
      <c r="GB70" s="274"/>
      <c r="GC70" s="274"/>
      <c r="GD70" s="274"/>
      <c r="GE70" s="274"/>
      <c r="GF70" s="274"/>
      <c r="GG70" s="274"/>
      <c r="GH70" s="274"/>
      <c r="GI70" s="274"/>
      <c r="GJ70" s="274"/>
      <c r="GK70" s="274"/>
      <c r="GL70" s="274"/>
      <c r="GM70" s="274"/>
      <c r="GN70" s="274"/>
      <c r="GO70" s="274"/>
      <c r="GP70" s="274"/>
      <c r="GQ70" s="274"/>
      <c r="GR70" s="274"/>
      <c r="GS70" s="274"/>
      <c r="GT70" s="274"/>
      <c r="GU70" s="274"/>
      <c r="GV70" s="274"/>
      <c r="GW70" s="274"/>
      <c r="GX70" s="274"/>
      <c r="GY70" s="274"/>
      <c r="GZ70" s="274"/>
      <c r="HA70" s="274"/>
      <c r="HB70" s="274"/>
      <c r="HC70" s="274"/>
      <c r="HD70" s="274"/>
      <c r="HE70" s="274"/>
      <c r="HF70" s="274"/>
      <c r="HG70" s="274"/>
      <c r="HH70" s="274"/>
      <c r="HI70" s="274"/>
      <c r="HJ70" s="274"/>
      <c r="HK70" s="274"/>
      <c r="HL70" s="274"/>
      <c r="HM70" s="274"/>
      <c r="HN70" s="274"/>
      <c r="HO70" s="274"/>
      <c r="HP70" s="274"/>
      <c r="HQ70" s="274"/>
      <c r="HR70" s="274"/>
      <c r="HS70" s="274"/>
      <c r="HT70" s="274"/>
      <c r="HU70" s="274"/>
      <c r="HV70" s="274"/>
      <c r="HW70" s="274"/>
      <c r="HX70" s="274"/>
      <c r="HY70" s="274"/>
      <c r="HZ70" s="274"/>
      <c r="IA70" s="274"/>
      <c r="IB70" s="274"/>
      <c r="IC70" s="274"/>
      <c r="ID70" s="274"/>
      <c r="IE70" s="274"/>
      <c r="IF70" s="274"/>
      <c r="IG70" s="274"/>
      <c r="IH70" s="274"/>
      <c r="II70" s="274"/>
      <c r="IJ70" s="274"/>
      <c r="IK70" s="274"/>
      <c r="IL70" s="274"/>
      <c r="IM70" s="274"/>
      <c r="IN70" s="274"/>
      <c r="IO70" s="274"/>
      <c r="IP70" s="274"/>
      <c r="IQ70" s="274"/>
      <c r="IR70" s="274"/>
      <c r="IS70" s="274"/>
      <c r="IT70" s="274"/>
      <c r="IU70" s="274"/>
      <c r="IV70" s="274"/>
      <c r="IW70" s="274"/>
      <c r="IX70" s="274"/>
      <c r="IY70" s="274"/>
      <c r="IZ70" s="274"/>
      <c r="JA70" s="274"/>
      <c r="JB70" s="274"/>
      <c r="JC70" s="274"/>
      <c r="JD70" s="274"/>
      <c r="JE70" s="274"/>
      <c r="JF70" s="274"/>
      <c r="JG70" s="274"/>
      <c r="JH70" s="274"/>
      <c r="JI70" s="241">
        <f t="shared" si="7"/>
        <v>0</v>
      </c>
      <c r="JJ70" s="2"/>
      <c r="JK70" s="2"/>
    </row>
    <row r="71" spans="1:271" x14ac:dyDescent="0.25">
      <c r="A71" s="274"/>
      <c r="B71" s="274"/>
      <c r="C71" s="274"/>
      <c r="D71" s="274"/>
      <c r="E71" s="274"/>
      <c r="F71" s="274"/>
      <c r="G71" s="274"/>
      <c r="H71" s="274"/>
      <c r="I71" s="274"/>
      <c r="J71" s="274"/>
      <c r="K71" s="274"/>
      <c r="L71" s="274"/>
      <c r="M71" s="274"/>
      <c r="N71" s="274"/>
      <c r="O71" s="274"/>
      <c r="P71" s="274"/>
      <c r="Q71" s="274"/>
      <c r="R71" s="274"/>
      <c r="S71" s="274"/>
      <c r="T71" s="274"/>
      <c r="U71" s="274"/>
      <c r="V71" s="274"/>
      <c r="W71" s="274"/>
      <c r="X71" s="274"/>
      <c r="Y71" s="274"/>
      <c r="Z71" s="274"/>
      <c r="AA71" s="274"/>
      <c r="AB71" s="274"/>
      <c r="AC71" s="274"/>
      <c r="AD71" s="274"/>
      <c r="AE71" s="274"/>
      <c r="AF71" s="274"/>
      <c r="AG71" s="274"/>
      <c r="AH71" s="274"/>
      <c r="AI71" s="274"/>
      <c r="AJ71" s="274"/>
      <c r="AK71" s="274"/>
      <c r="AL71" s="274"/>
      <c r="AM71" s="274"/>
      <c r="AN71" s="274"/>
      <c r="AO71" s="274"/>
      <c r="AP71" s="274"/>
      <c r="AQ71" s="274"/>
      <c r="AR71" s="274"/>
      <c r="AS71" s="274"/>
      <c r="AT71" s="274"/>
      <c r="AU71" s="274"/>
      <c r="AV71" s="274"/>
      <c r="AW71" s="274"/>
      <c r="AX71" s="274"/>
      <c r="AY71" s="274"/>
      <c r="AZ71" s="274"/>
      <c r="BA71" s="274"/>
      <c r="BB71" s="274"/>
      <c r="BC71" s="274"/>
      <c r="BD71" s="274"/>
      <c r="BE71" s="274"/>
      <c r="BF71" s="274"/>
      <c r="BG71" s="274"/>
      <c r="BH71" s="274"/>
      <c r="BI71" s="274"/>
      <c r="BJ71" s="274"/>
      <c r="BK71" s="274"/>
      <c r="BL71" s="274"/>
      <c r="BM71" s="274"/>
      <c r="BN71" s="274"/>
      <c r="BO71" s="274"/>
      <c r="BP71" s="274"/>
      <c r="BQ71" s="274"/>
      <c r="BR71" s="274"/>
      <c r="BS71" s="274"/>
      <c r="BT71" s="274"/>
      <c r="BU71" s="274"/>
      <c r="BV71" s="274"/>
      <c r="BW71" s="274"/>
      <c r="BX71" s="274"/>
      <c r="BY71" s="274"/>
      <c r="BZ71" s="274"/>
      <c r="CA71" s="274"/>
      <c r="CB71" s="274"/>
      <c r="CC71" s="274"/>
      <c r="CD71" s="274"/>
      <c r="CE71" s="274"/>
      <c r="CF71" s="274"/>
      <c r="CG71" s="274"/>
      <c r="CH71" s="274"/>
      <c r="CI71" s="274"/>
      <c r="CJ71" s="274"/>
      <c r="CK71" s="274"/>
      <c r="CL71" s="274"/>
      <c r="CM71" s="274"/>
      <c r="CN71" s="274"/>
      <c r="CO71" s="274"/>
      <c r="CP71" s="274"/>
      <c r="CQ71" s="274"/>
      <c r="CR71" s="274"/>
      <c r="CS71" s="274"/>
      <c r="CT71" s="274"/>
      <c r="CU71" s="274"/>
      <c r="CV71" s="274"/>
      <c r="CW71" s="274"/>
      <c r="CX71" s="274"/>
      <c r="CY71" s="274"/>
      <c r="CZ71" s="274"/>
      <c r="DA71" s="274"/>
      <c r="DB71" s="274"/>
      <c r="DC71" s="274"/>
      <c r="DD71" s="274"/>
      <c r="DE71" s="274"/>
      <c r="DF71" s="274"/>
      <c r="DG71" s="274"/>
      <c r="DH71" s="274"/>
      <c r="DI71" s="274"/>
      <c r="DJ71" s="274"/>
      <c r="DK71" s="274"/>
      <c r="DL71" s="274"/>
      <c r="DM71" s="274"/>
      <c r="DN71" s="274"/>
      <c r="DO71" s="274"/>
      <c r="DP71" s="274"/>
      <c r="DQ71" s="274"/>
      <c r="DR71" s="274"/>
      <c r="DS71" s="274"/>
      <c r="DT71" s="274"/>
      <c r="DU71" s="274"/>
      <c r="DV71" s="274"/>
      <c r="DW71" s="274"/>
      <c r="DX71" s="274"/>
      <c r="DY71" s="274"/>
      <c r="DZ71" s="274"/>
      <c r="EA71" s="274"/>
      <c r="EB71" s="274"/>
      <c r="EC71" s="274"/>
      <c r="ED71" s="274"/>
      <c r="EE71" s="274"/>
      <c r="EF71" s="274"/>
      <c r="EG71" s="274"/>
      <c r="EH71" s="274"/>
      <c r="EI71" s="274"/>
      <c r="EJ71" s="274"/>
      <c r="EK71" s="274"/>
      <c r="EL71" s="274"/>
      <c r="EM71" s="274"/>
      <c r="EN71" s="274"/>
      <c r="EO71" s="274"/>
      <c r="EP71" s="274"/>
      <c r="EQ71" s="274"/>
      <c r="ER71" s="274"/>
      <c r="ES71" s="274"/>
      <c r="ET71" s="274"/>
      <c r="EU71" s="274"/>
      <c r="EV71" s="274"/>
      <c r="EW71" s="274"/>
      <c r="EX71" s="274"/>
      <c r="EY71" s="274"/>
      <c r="EZ71" s="274"/>
      <c r="FA71" s="274"/>
      <c r="FB71" s="274"/>
      <c r="FC71" s="274"/>
      <c r="FD71" s="274"/>
      <c r="FE71" s="274"/>
      <c r="FF71" s="274"/>
      <c r="FG71" s="274"/>
      <c r="FH71" s="274"/>
      <c r="FI71" s="274"/>
      <c r="FJ71" s="274"/>
      <c r="FK71" s="274"/>
      <c r="FL71" s="274"/>
      <c r="FM71" s="274"/>
      <c r="FN71" s="274"/>
      <c r="FO71" s="274"/>
      <c r="FP71" s="274"/>
      <c r="FQ71" s="274"/>
      <c r="FR71" s="274"/>
      <c r="FS71" s="274"/>
      <c r="FT71" s="274"/>
      <c r="FU71" s="274"/>
      <c r="FV71" s="274"/>
      <c r="FW71" s="274"/>
      <c r="FX71" s="274"/>
      <c r="FY71" s="274"/>
      <c r="FZ71" s="274"/>
      <c r="GA71" s="274"/>
      <c r="GB71" s="274"/>
      <c r="GC71" s="274"/>
      <c r="GD71" s="274"/>
      <c r="GE71" s="274"/>
      <c r="GF71" s="274"/>
      <c r="GG71" s="274"/>
      <c r="GH71" s="274"/>
      <c r="GI71" s="274"/>
      <c r="GJ71" s="274"/>
      <c r="GK71" s="274"/>
      <c r="GL71" s="274"/>
      <c r="GM71" s="274"/>
      <c r="GN71" s="274"/>
      <c r="GO71" s="274"/>
      <c r="GP71" s="274"/>
      <c r="GQ71" s="274"/>
      <c r="GR71" s="274"/>
      <c r="GS71" s="274"/>
      <c r="GT71" s="274"/>
      <c r="GU71" s="274"/>
      <c r="GV71" s="274"/>
      <c r="GW71" s="274"/>
      <c r="GX71" s="274"/>
      <c r="GY71" s="274"/>
      <c r="GZ71" s="274"/>
      <c r="HA71" s="274"/>
      <c r="HB71" s="274"/>
      <c r="HC71" s="274"/>
      <c r="HD71" s="274"/>
      <c r="HE71" s="274"/>
      <c r="HF71" s="274"/>
      <c r="HG71" s="274"/>
      <c r="HH71" s="274"/>
      <c r="HI71" s="274"/>
      <c r="HJ71" s="274"/>
      <c r="HK71" s="274"/>
      <c r="HL71" s="274"/>
      <c r="HM71" s="274"/>
      <c r="HN71" s="274"/>
      <c r="HO71" s="274"/>
      <c r="HP71" s="274"/>
      <c r="HQ71" s="274"/>
      <c r="HR71" s="274"/>
      <c r="HS71" s="274"/>
      <c r="HT71" s="274"/>
      <c r="HU71" s="274"/>
      <c r="HV71" s="274"/>
      <c r="HW71" s="274"/>
      <c r="HX71" s="274"/>
      <c r="HY71" s="274"/>
      <c r="HZ71" s="274"/>
      <c r="IA71" s="274"/>
      <c r="IB71" s="274"/>
      <c r="IC71" s="274"/>
      <c r="ID71" s="274"/>
      <c r="IE71" s="274"/>
      <c r="IF71" s="274"/>
      <c r="IG71" s="274"/>
      <c r="IH71" s="274"/>
      <c r="II71" s="274"/>
      <c r="IJ71" s="274"/>
      <c r="IK71" s="274"/>
      <c r="IL71" s="274"/>
      <c r="IM71" s="274"/>
      <c r="IN71" s="274"/>
      <c r="IO71" s="274"/>
      <c r="IP71" s="274"/>
      <c r="IQ71" s="274"/>
      <c r="IR71" s="274"/>
      <c r="IS71" s="274"/>
      <c r="IT71" s="274"/>
      <c r="IU71" s="274"/>
      <c r="IV71" s="274"/>
      <c r="IW71" s="274"/>
      <c r="IX71" s="274"/>
      <c r="IY71" s="274"/>
      <c r="IZ71" s="274"/>
      <c r="JA71" s="274"/>
      <c r="JB71" s="274"/>
      <c r="JC71" s="274"/>
      <c r="JD71" s="274"/>
      <c r="JE71" s="274"/>
      <c r="JF71" s="274"/>
      <c r="JG71" s="274"/>
      <c r="JH71" s="274"/>
      <c r="JI71" s="241">
        <f t="shared" si="7"/>
        <v>0</v>
      </c>
      <c r="JJ71" s="2"/>
      <c r="JK71" s="2"/>
    </row>
    <row r="72" spans="1:271" x14ac:dyDescent="0.25">
      <c r="A72" s="241">
        <f>SUM(A58:A71)</f>
        <v>0</v>
      </c>
      <c r="B72" s="241">
        <f t="shared" ref="B72:BM72" si="8">SUM(B58:B71)</f>
        <v>0</v>
      </c>
      <c r="C72" s="241">
        <f t="shared" si="8"/>
        <v>0</v>
      </c>
      <c r="D72" s="241">
        <f t="shared" si="8"/>
        <v>0</v>
      </c>
      <c r="E72" s="241">
        <f t="shared" si="8"/>
        <v>0</v>
      </c>
      <c r="F72" s="241">
        <f t="shared" si="8"/>
        <v>0</v>
      </c>
      <c r="G72" s="241">
        <f t="shared" si="8"/>
        <v>0</v>
      </c>
      <c r="H72" s="241">
        <f t="shared" si="8"/>
        <v>0</v>
      </c>
      <c r="I72" s="241">
        <f t="shared" si="8"/>
        <v>0</v>
      </c>
      <c r="J72" s="241">
        <f t="shared" si="8"/>
        <v>0</v>
      </c>
      <c r="K72" s="241">
        <f t="shared" si="8"/>
        <v>0</v>
      </c>
      <c r="L72" s="241">
        <f t="shared" si="8"/>
        <v>0</v>
      </c>
      <c r="M72" s="241">
        <f t="shared" si="8"/>
        <v>0</v>
      </c>
      <c r="N72" s="241">
        <f t="shared" si="8"/>
        <v>0</v>
      </c>
      <c r="O72" s="241">
        <f t="shared" si="8"/>
        <v>0</v>
      </c>
      <c r="P72" s="241">
        <f t="shared" si="8"/>
        <v>0</v>
      </c>
      <c r="Q72" s="241">
        <f t="shared" si="8"/>
        <v>0</v>
      </c>
      <c r="R72" s="241">
        <f t="shared" si="8"/>
        <v>0</v>
      </c>
      <c r="S72" s="241">
        <f t="shared" si="8"/>
        <v>0</v>
      </c>
      <c r="T72" s="241">
        <f t="shared" si="8"/>
        <v>0</v>
      </c>
      <c r="U72" s="241">
        <f t="shared" si="8"/>
        <v>0</v>
      </c>
      <c r="V72" s="241">
        <f t="shared" si="8"/>
        <v>0</v>
      </c>
      <c r="W72" s="241">
        <f t="shared" si="8"/>
        <v>0</v>
      </c>
      <c r="X72" s="241">
        <f t="shared" si="8"/>
        <v>0</v>
      </c>
      <c r="Y72" s="241">
        <f t="shared" si="8"/>
        <v>0</v>
      </c>
      <c r="Z72" s="241">
        <f t="shared" si="8"/>
        <v>0</v>
      </c>
      <c r="AA72" s="241">
        <f t="shared" si="8"/>
        <v>0</v>
      </c>
      <c r="AB72" s="241">
        <f t="shared" si="8"/>
        <v>0</v>
      </c>
      <c r="AC72" s="241">
        <f t="shared" si="8"/>
        <v>0</v>
      </c>
      <c r="AD72" s="241">
        <f t="shared" si="8"/>
        <v>0</v>
      </c>
      <c r="AE72" s="241">
        <f t="shared" si="8"/>
        <v>0</v>
      </c>
      <c r="AF72" s="241">
        <f t="shared" si="8"/>
        <v>0</v>
      </c>
      <c r="AG72" s="241">
        <f t="shared" si="8"/>
        <v>0</v>
      </c>
      <c r="AH72" s="241">
        <f t="shared" si="8"/>
        <v>0</v>
      </c>
      <c r="AI72" s="241">
        <f t="shared" si="8"/>
        <v>0</v>
      </c>
      <c r="AJ72" s="241">
        <f t="shared" si="8"/>
        <v>0</v>
      </c>
      <c r="AK72" s="241">
        <f t="shared" si="8"/>
        <v>0</v>
      </c>
      <c r="AL72" s="241">
        <f t="shared" si="8"/>
        <v>0</v>
      </c>
      <c r="AM72" s="241">
        <f t="shared" si="8"/>
        <v>0</v>
      </c>
      <c r="AN72" s="241">
        <f t="shared" si="8"/>
        <v>0</v>
      </c>
      <c r="AO72" s="241">
        <f t="shared" si="8"/>
        <v>0</v>
      </c>
      <c r="AP72" s="241">
        <f t="shared" si="8"/>
        <v>0</v>
      </c>
      <c r="AQ72" s="241">
        <f t="shared" si="8"/>
        <v>0</v>
      </c>
      <c r="AR72" s="241">
        <f t="shared" si="8"/>
        <v>0</v>
      </c>
      <c r="AS72" s="241">
        <f t="shared" si="8"/>
        <v>0</v>
      </c>
      <c r="AT72" s="241">
        <f t="shared" si="8"/>
        <v>0</v>
      </c>
      <c r="AU72" s="241">
        <f t="shared" si="8"/>
        <v>0</v>
      </c>
      <c r="AV72" s="241">
        <f t="shared" si="8"/>
        <v>0</v>
      </c>
      <c r="AW72" s="241">
        <f t="shared" si="8"/>
        <v>0</v>
      </c>
      <c r="AX72" s="241">
        <f t="shared" si="8"/>
        <v>0</v>
      </c>
      <c r="AY72" s="241">
        <f t="shared" si="8"/>
        <v>0</v>
      </c>
      <c r="AZ72" s="241">
        <f t="shared" si="8"/>
        <v>0</v>
      </c>
      <c r="BA72" s="241">
        <f t="shared" si="8"/>
        <v>0</v>
      </c>
      <c r="BB72" s="241">
        <f t="shared" si="8"/>
        <v>0</v>
      </c>
      <c r="BC72" s="241">
        <f t="shared" si="8"/>
        <v>0</v>
      </c>
      <c r="BD72" s="241">
        <f t="shared" si="8"/>
        <v>0</v>
      </c>
      <c r="BE72" s="241">
        <f t="shared" si="8"/>
        <v>0</v>
      </c>
      <c r="BF72" s="241">
        <f t="shared" si="8"/>
        <v>0</v>
      </c>
      <c r="BG72" s="241">
        <f t="shared" si="8"/>
        <v>0</v>
      </c>
      <c r="BH72" s="241">
        <f t="shared" si="8"/>
        <v>0</v>
      </c>
      <c r="BI72" s="241">
        <f t="shared" si="8"/>
        <v>0</v>
      </c>
      <c r="BJ72" s="241">
        <f t="shared" si="8"/>
        <v>0</v>
      </c>
      <c r="BK72" s="241">
        <f t="shared" si="8"/>
        <v>0</v>
      </c>
      <c r="BL72" s="241">
        <f t="shared" si="8"/>
        <v>0</v>
      </c>
      <c r="BM72" s="241">
        <f t="shared" si="8"/>
        <v>0</v>
      </c>
      <c r="BN72" s="241">
        <f t="shared" ref="BN72:DY72" si="9">SUM(BN58:BN71)</f>
        <v>0</v>
      </c>
      <c r="BO72" s="241">
        <f t="shared" si="9"/>
        <v>0</v>
      </c>
      <c r="BP72" s="241">
        <f t="shared" si="9"/>
        <v>0</v>
      </c>
      <c r="BQ72" s="241">
        <f t="shared" si="9"/>
        <v>0</v>
      </c>
      <c r="BR72" s="241">
        <f t="shared" si="9"/>
        <v>0</v>
      </c>
      <c r="BS72" s="241">
        <f t="shared" si="9"/>
        <v>0</v>
      </c>
      <c r="BT72" s="241">
        <f t="shared" si="9"/>
        <v>0</v>
      </c>
      <c r="BU72" s="241">
        <f t="shared" si="9"/>
        <v>0</v>
      </c>
      <c r="BV72" s="241">
        <f t="shared" si="9"/>
        <v>0</v>
      </c>
      <c r="BW72" s="241">
        <f t="shared" si="9"/>
        <v>0</v>
      </c>
      <c r="BX72" s="241">
        <f t="shared" si="9"/>
        <v>0</v>
      </c>
      <c r="BY72" s="241">
        <f t="shared" si="9"/>
        <v>0</v>
      </c>
      <c r="BZ72" s="241">
        <f t="shared" si="9"/>
        <v>0</v>
      </c>
      <c r="CA72" s="241">
        <f t="shared" si="9"/>
        <v>0</v>
      </c>
      <c r="CB72" s="241">
        <f t="shared" si="9"/>
        <v>0</v>
      </c>
      <c r="CC72" s="241">
        <f t="shared" si="9"/>
        <v>0</v>
      </c>
      <c r="CD72" s="241">
        <f t="shared" si="9"/>
        <v>0</v>
      </c>
      <c r="CE72" s="241">
        <f t="shared" si="9"/>
        <v>0</v>
      </c>
      <c r="CF72" s="241">
        <f t="shared" si="9"/>
        <v>0</v>
      </c>
      <c r="CG72" s="241">
        <f t="shared" si="9"/>
        <v>0</v>
      </c>
      <c r="CH72" s="241">
        <f t="shared" si="9"/>
        <v>0</v>
      </c>
      <c r="CI72" s="241">
        <f t="shared" si="9"/>
        <v>0</v>
      </c>
      <c r="CJ72" s="241">
        <f t="shared" si="9"/>
        <v>0</v>
      </c>
      <c r="CK72" s="241">
        <f t="shared" si="9"/>
        <v>0</v>
      </c>
      <c r="CL72" s="241">
        <f t="shared" si="9"/>
        <v>0</v>
      </c>
      <c r="CM72" s="241">
        <f t="shared" si="9"/>
        <v>0</v>
      </c>
      <c r="CN72" s="241">
        <f t="shared" si="9"/>
        <v>0</v>
      </c>
      <c r="CO72" s="241">
        <f t="shared" si="9"/>
        <v>0</v>
      </c>
      <c r="CP72" s="241">
        <f t="shared" si="9"/>
        <v>0</v>
      </c>
      <c r="CQ72" s="241">
        <f t="shared" si="9"/>
        <v>0</v>
      </c>
      <c r="CR72" s="241">
        <f t="shared" si="9"/>
        <v>0</v>
      </c>
      <c r="CS72" s="241">
        <f t="shared" si="9"/>
        <v>0</v>
      </c>
      <c r="CT72" s="241">
        <f t="shared" si="9"/>
        <v>0</v>
      </c>
      <c r="CU72" s="241">
        <f t="shared" si="9"/>
        <v>0</v>
      </c>
      <c r="CV72" s="241">
        <f t="shared" si="9"/>
        <v>0</v>
      </c>
      <c r="CW72" s="241">
        <f t="shared" si="9"/>
        <v>0</v>
      </c>
      <c r="CX72" s="241">
        <f t="shared" si="9"/>
        <v>0</v>
      </c>
      <c r="CY72" s="241">
        <f t="shared" si="9"/>
        <v>0</v>
      </c>
      <c r="CZ72" s="241">
        <f t="shared" si="9"/>
        <v>0</v>
      </c>
      <c r="DA72" s="241">
        <f t="shared" si="9"/>
        <v>0</v>
      </c>
      <c r="DB72" s="241">
        <f t="shared" si="9"/>
        <v>0</v>
      </c>
      <c r="DC72" s="241">
        <f t="shared" si="9"/>
        <v>0</v>
      </c>
      <c r="DD72" s="241">
        <f t="shared" si="9"/>
        <v>0</v>
      </c>
      <c r="DE72" s="241">
        <f t="shared" si="9"/>
        <v>0</v>
      </c>
      <c r="DF72" s="241">
        <f t="shared" si="9"/>
        <v>0</v>
      </c>
      <c r="DG72" s="241">
        <f t="shared" si="9"/>
        <v>0</v>
      </c>
      <c r="DH72" s="241">
        <f t="shared" si="9"/>
        <v>0</v>
      </c>
      <c r="DI72" s="241">
        <f t="shared" si="9"/>
        <v>0</v>
      </c>
      <c r="DJ72" s="241">
        <f t="shared" si="9"/>
        <v>0</v>
      </c>
      <c r="DK72" s="241">
        <f t="shared" si="9"/>
        <v>0</v>
      </c>
      <c r="DL72" s="241">
        <f t="shared" si="9"/>
        <v>0</v>
      </c>
      <c r="DM72" s="241">
        <f t="shared" si="9"/>
        <v>0</v>
      </c>
      <c r="DN72" s="241">
        <f t="shared" si="9"/>
        <v>0</v>
      </c>
      <c r="DO72" s="241">
        <f t="shared" si="9"/>
        <v>0</v>
      </c>
      <c r="DP72" s="241">
        <f t="shared" si="9"/>
        <v>0</v>
      </c>
      <c r="DQ72" s="241">
        <f t="shared" si="9"/>
        <v>0</v>
      </c>
      <c r="DR72" s="241">
        <f t="shared" si="9"/>
        <v>0</v>
      </c>
      <c r="DS72" s="241">
        <f t="shared" si="9"/>
        <v>0</v>
      </c>
      <c r="DT72" s="241">
        <f t="shared" si="9"/>
        <v>0</v>
      </c>
      <c r="DU72" s="241">
        <f t="shared" si="9"/>
        <v>0</v>
      </c>
      <c r="DV72" s="241">
        <f t="shared" si="9"/>
        <v>0</v>
      </c>
      <c r="DW72" s="241">
        <f t="shared" si="9"/>
        <v>0</v>
      </c>
      <c r="DX72" s="241">
        <f t="shared" si="9"/>
        <v>0</v>
      </c>
      <c r="DY72" s="241">
        <f t="shared" si="9"/>
        <v>0</v>
      </c>
      <c r="DZ72" s="241">
        <f t="shared" ref="DZ72:GK72" si="10">SUM(DZ58:DZ71)</f>
        <v>0</v>
      </c>
      <c r="EA72" s="241">
        <f t="shared" si="10"/>
        <v>0</v>
      </c>
      <c r="EB72" s="241">
        <f t="shared" si="10"/>
        <v>0</v>
      </c>
      <c r="EC72" s="241">
        <f t="shared" si="10"/>
        <v>0</v>
      </c>
      <c r="ED72" s="241">
        <f t="shared" si="10"/>
        <v>0</v>
      </c>
      <c r="EE72" s="241">
        <f t="shared" si="10"/>
        <v>0</v>
      </c>
      <c r="EF72" s="241">
        <f t="shared" si="10"/>
        <v>0</v>
      </c>
      <c r="EG72" s="241">
        <f t="shared" si="10"/>
        <v>0</v>
      </c>
      <c r="EH72" s="241">
        <f t="shared" si="10"/>
        <v>0</v>
      </c>
      <c r="EI72" s="241">
        <f t="shared" si="10"/>
        <v>0</v>
      </c>
      <c r="EJ72" s="241">
        <f t="shared" si="10"/>
        <v>0</v>
      </c>
      <c r="EK72" s="241">
        <f t="shared" si="10"/>
        <v>0</v>
      </c>
      <c r="EL72" s="241">
        <f t="shared" si="10"/>
        <v>0</v>
      </c>
      <c r="EM72" s="241">
        <f t="shared" si="10"/>
        <v>0</v>
      </c>
      <c r="EN72" s="241">
        <f t="shared" si="10"/>
        <v>0</v>
      </c>
      <c r="EO72" s="241">
        <f t="shared" si="10"/>
        <v>0</v>
      </c>
      <c r="EP72" s="241">
        <f t="shared" si="10"/>
        <v>0</v>
      </c>
      <c r="EQ72" s="241">
        <f t="shared" si="10"/>
        <v>0</v>
      </c>
      <c r="ER72" s="241">
        <f t="shared" si="10"/>
        <v>0</v>
      </c>
      <c r="ES72" s="241">
        <f t="shared" si="10"/>
        <v>0</v>
      </c>
      <c r="ET72" s="241">
        <f t="shared" si="10"/>
        <v>0</v>
      </c>
      <c r="EU72" s="241">
        <f t="shared" si="10"/>
        <v>0</v>
      </c>
      <c r="EV72" s="241">
        <f t="shared" si="10"/>
        <v>0</v>
      </c>
      <c r="EW72" s="241">
        <f t="shared" si="10"/>
        <v>0</v>
      </c>
      <c r="EX72" s="241">
        <f t="shared" si="10"/>
        <v>0</v>
      </c>
      <c r="EY72" s="241">
        <f t="shared" si="10"/>
        <v>0</v>
      </c>
      <c r="EZ72" s="241">
        <f t="shared" si="10"/>
        <v>0</v>
      </c>
      <c r="FA72" s="241">
        <f t="shared" si="10"/>
        <v>0</v>
      </c>
      <c r="FB72" s="241">
        <f t="shared" si="10"/>
        <v>0</v>
      </c>
      <c r="FC72" s="241">
        <f t="shared" si="10"/>
        <v>0</v>
      </c>
      <c r="FD72" s="241">
        <f t="shared" si="10"/>
        <v>0</v>
      </c>
      <c r="FE72" s="241">
        <f t="shared" si="10"/>
        <v>0</v>
      </c>
      <c r="FF72" s="241">
        <f t="shared" si="10"/>
        <v>0</v>
      </c>
      <c r="FG72" s="241">
        <f t="shared" si="10"/>
        <v>0</v>
      </c>
      <c r="FH72" s="241">
        <f t="shared" si="10"/>
        <v>0</v>
      </c>
      <c r="FI72" s="241">
        <f t="shared" si="10"/>
        <v>0</v>
      </c>
      <c r="FJ72" s="241">
        <f t="shared" si="10"/>
        <v>0</v>
      </c>
      <c r="FK72" s="241">
        <f t="shared" si="10"/>
        <v>0</v>
      </c>
      <c r="FL72" s="241">
        <f t="shared" si="10"/>
        <v>0</v>
      </c>
      <c r="FM72" s="241">
        <f t="shared" si="10"/>
        <v>0</v>
      </c>
      <c r="FN72" s="241">
        <f t="shared" si="10"/>
        <v>0</v>
      </c>
      <c r="FO72" s="241">
        <f t="shared" si="10"/>
        <v>0</v>
      </c>
      <c r="FP72" s="241">
        <f t="shared" si="10"/>
        <v>0</v>
      </c>
      <c r="FQ72" s="241">
        <f t="shared" si="10"/>
        <v>0</v>
      </c>
      <c r="FR72" s="241">
        <f t="shared" si="10"/>
        <v>0</v>
      </c>
      <c r="FS72" s="241">
        <f t="shared" si="10"/>
        <v>0</v>
      </c>
      <c r="FT72" s="241">
        <f t="shared" si="10"/>
        <v>0</v>
      </c>
      <c r="FU72" s="241">
        <f t="shared" si="10"/>
        <v>0</v>
      </c>
      <c r="FV72" s="241">
        <f t="shared" si="10"/>
        <v>0</v>
      </c>
      <c r="FW72" s="241">
        <f t="shared" si="10"/>
        <v>0</v>
      </c>
      <c r="FX72" s="241">
        <f t="shared" si="10"/>
        <v>0</v>
      </c>
      <c r="FY72" s="241">
        <f t="shared" si="10"/>
        <v>0</v>
      </c>
      <c r="FZ72" s="241">
        <f t="shared" si="10"/>
        <v>0</v>
      </c>
      <c r="GA72" s="241">
        <f t="shared" si="10"/>
        <v>0</v>
      </c>
      <c r="GB72" s="241">
        <f t="shared" si="10"/>
        <v>0</v>
      </c>
      <c r="GC72" s="241">
        <f t="shared" si="10"/>
        <v>0</v>
      </c>
      <c r="GD72" s="241">
        <f t="shared" si="10"/>
        <v>0</v>
      </c>
      <c r="GE72" s="241">
        <f t="shared" si="10"/>
        <v>0</v>
      </c>
      <c r="GF72" s="241">
        <f t="shared" si="10"/>
        <v>0</v>
      </c>
      <c r="GG72" s="241">
        <f t="shared" si="10"/>
        <v>0</v>
      </c>
      <c r="GH72" s="241">
        <f t="shared" si="10"/>
        <v>0</v>
      </c>
      <c r="GI72" s="241">
        <f t="shared" si="10"/>
        <v>0</v>
      </c>
      <c r="GJ72" s="241">
        <f t="shared" si="10"/>
        <v>0</v>
      </c>
      <c r="GK72" s="241">
        <f t="shared" si="10"/>
        <v>0</v>
      </c>
      <c r="GL72" s="241">
        <f t="shared" ref="GL72:IW72" si="11">SUM(GL58:GL71)</f>
        <v>0</v>
      </c>
      <c r="GM72" s="241">
        <f t="shared" si="11"/>
        <v>0</v>
      </c>
      <c r="GN72" s="241">
        <f t="shared" si="11"/>
        <v>0</v>
      </c>
      <c r="GO72" s="241">
        <f t="shared" si="11"/>
        <v>0</v>
      </c>
      <c r="GP72" s="241">
        <f t="shared" si="11"/>
        <v>0</v>
      </c>
      <c r="GQ72" s="241">
        <f t="shared" si="11"/>
        <v>0</v>
      </c>
      <c r="GR72" s="241">
        <f t="shared" si="11"/>
        <v>0</v>
      </c>
      <c r="GS72" s="241">
        <f t="shared" si="11"/>
        <v>0</v>
      </c>
      <c r="GT72" s="241">
        <f t="shared" si="11"/>
        <v>0</v>
      </c>
      <c r="GU72" s="241">
        <f t="shared" si="11"/>
        <v>0</v>
      </c>
      <c r="GV72" s="241">
        <f t="shared" si="11"/>
        <v>0</v>
      </c>
      <c r="GW72" s="241">
        <f t="shared" si="11"/>
        <v>0</v>
      </c>
      <c r="GX72" s="241">
        <f t="shared" si="11"/>
        <v>0</v>
      </c>
      <c r="GY72" s="241">
        <f t="shared" si="11"/>
        <v>0</v>
      </c>
      <c r="GZ72" s="241">
        <f t="shared" si="11"/>
        <v>0</v>
      </c>
      <c r="HA72" s="241">
        <f t="shared" si="11"/>
        <v>0</v>
      </c>
      <c r="HB72" s="241">
        <f t="shared" si="11"/>
        <v>0</v>
      </c>
      <c r="HC72" s="241">
        <f t="shared" si="11"/>
        <v>0</v>
      </c>
      <c r="HD72" s="241">
        <f t="shared" si="11"/>
        <v>0</v>
      </c>
      <c r="HE72" s="241">
        <f t="shared" si="11"/>
        <v>0</v>
      </c>
      <c r="HF72" s="241">
        <f t="shared" si="11"/>
        <v>0</v>
      </c>
      <c r="HG72" s="241">
        <f t="shared" si="11"/>
        <v>0</v>
      </c>
      <c r="HH72" s="241">
        <f t="shared" si="11"/>
        <v>0</v>
      </c>
      <c r="HI72" s="241">
        <f t="shared" si="11"/>
        <v>0</v>
      </c>
      <c r="HJ72" s="241">
        <f t="shared" si="11"/>
        <v>0</v>
      </c>
      <c r="HK72" s="241">
        <f t="shared" si="11"/>
        <v>0</v>
      </c>
      <c r="HL72" s="241">
        <f t="shared" si="11"/>
        <v>0</v>
      </c>
      <c r="HM72" s="241">
        <f t="shared" si="11"/>
        <v>0</v>
      </c>
      <c r="HN72" s="241">
        <f t="shared" si="11"/>
        <v>0</v>
      </c>
      <c r="HO72" s="241">
        <f t="shared" si="11"/>
        <v>0</v>
      </c>
      <c r="HP72" s="241">
        <f t="shared" si="11"/>
        <v>0</v>
      </c>
      <c r="HQ72" s="241">
        <f t="shared" si="11"/>
        <v>0</v>
      </c>
      <c r="HR72" s="241">
        <f t="shared" si="11"/>
        <v>0</v>
      </c>
      <c r="HS72" s="241">
        <f t="shared" si="11"/>
        <v>0</v>
      </c>
      <c r="HT72" s="241">
        <f t="shared" si="11"/>
        <v>0</v>
      </c>
      <c r="HU72" s="241">
        <f t="shared" si="11"/>
        <v>0</v>
      </c>
      <c r="HV72" s="241">
        <f t="shared" si="11"/>
        <v>0</v>
      </c>
      <c r="HW72" s="241">
        <f t="shared" si="11"/>
        <v>0</v>
      </c>
      <c r="HX72" s="241">
        <f t="shared" si="11"/>
        <v>0</v>
      </c>
      <c r="HY72" s="241">
        <f t="shared" si="11"/>
        <v>0</v>
      </c>
      <c r="HZ72" s="241">
        <f t="shared" si="11"/>
        <v>0</v>
      </c>
      <c r="IA72" s="241">
        <f t="shared" si="11"/>
        <v>0</v>
      </c>
      <c r="IB72" s="241">
        <f t="shared" si="11"/>
        <v>0</v>
      </c>
      <c r="IC72" s="241">
        <f t="shared" si="11"/>
        <v>0</v>
      </c>
      <c r="ID72" s="241">
        <f t="shared" si="11"/>
        <v>0</v>
      </c>
      <c r="IE72" s="241">
        <f t="shared" si="11"/>
        <v>0</v>
      </c>
      <c r="IF72" s="241">
        <f t="shared" si="11"/>
        <v>0</v>
      </c>
      <c r="IG72" s="241">
        <f t="shared" si="11"/>
        <v>0</v>
      </c>
      <c r="IH72" s="241">
        <f t="shared" si="11"/>
        <v>0</v>
      </c>
      <c r="II72" s="241">
        <f t="shared" si="11"/>
        <v>0</v>
      </c>
      <c r="IJ72" s="241">
        <f t="shared" si="11"/>
        <v>0</v>
      </c>
      <c r="IK72" s="241">
        <f t="shared" si="11"/>
        <v>0</v>
      </c>
      <c r="IL72" s="241">
        <f t="shared" si="11"/>
        <v>0</v>
      </c>
      <c r="IM72" s="241">
        <f t="shared" si="11"/>
        <v>0</v>
      </c>
      <c r="IN72" s="241">
        <f t="shared" si="11"/>
        <v>0</v>
      </c>
      <c r="IO72" s="241">
        <f t="shared" si="11"/>
        <v>0</v>
      </c>
      <c r="IP72" s="241">
        <f t="shared" si="11"/>
        <v>0</v>
      </c>
      <c r="IQ72" s="241">
        <f t="shared" si="11"/>
        <v>0</v>
      </c>
      <c r="IR72" s="241">
        <f t="shared" si="11"/>
        <v>0</v>
      </c>
      <c r="IS72" s="241">
        <f t="shared" si="11"/>
        <v>0</v>
      </c>
      <c r="IT72" s="241">
        <f t="shared" si="11"/>
        <v>0</v>
      </c>
      <c r="IU72" s="241">
        <f t="shared" si="11"/>
        <v>0</v>
      </c>
      <c r="IV72" s="241">
        <f t="shared" si="11"/>
        <v>0</v>
      </c>
      <c r="IW72" s="241">
        <f t="shared" si="11"/>
        <v>0</v>
      </c>
      <c r="IX72" s="241">
        <f t="shared" ref="IX72:JH72" si="12">SUM(IX58:IX71)</f>
        <v>0</v>
      </c>
      <c r="IY72" s="241">
        <f t="shared" si="12"/>
        <v>0</v>
      </c>
      <c r="IZ72" s="241">
        <f t="shared" si="12"/>
        <v>0</v>
      </c>
      <c r="JA72" s="241">
        <f t="shared" si="12"/>
        <v>0</v>
      </c>
      <c r="JB72" s="241">
        <f t="shared" si="12"/>
        <v>0</v>
      </c>
      <c r="JC72" s="241">
        <f t="shared" si="12"/>
        <v>0</v>
      </c>
      <c r="JD72" s="241">
        <f t="shared" si="12"/>
        <v>0</v>
      </c>
      <c r="JE72" s="241">
        <f t="shared" si="12"/>
        <v>0</v>
      </c>
      <c r="JF72" s="241">
        <f t="shared" si="12"/>
        <v>0</v>
      </c>
      <c r="JG72" s="241">
        <f t="shared" si="12"/>
        <v>0</v>
      </c>
      <c r="JH72" s="241">
        <f t="shared" si="12"/>
        <v>0</v>
      </c>
      <c r="JI72" s="241">
        <f>SUM(JI58:JI71)</f>
        <v>0</v>
      </c>
      <c r="JJ72" s="2"/>
      <c r="JK72" s="2"/>
    </row>
    <row r="73" spans="1:271" x14ac:dyDescent="0.25">
      <c r="A73" s="241">
        <f>A56+A72</f>
        <v>0</v>
      </c>
      <c r="B73" s="241">
        <f t="shared" ref="B73:BM73" si="13">B56+B72</f>
        <v>0</v>
      </c>
      <c r="C73" s="241">
        <f t="shared" si="13"/>
        <v>0</v>
      </c>
      <c r="D73" s="241">
        <f t="shared" si="13"/>
        <v>0</v>
      </c>
      <c r="E73" s="241">
        <f t="shared" si="13"/>
        <v>0</v>
      </c>
      <c r="F73" s="241">
        <f t="shared" si="13"/>
        <v>0</v>
      </c>
      <c r="G73" s="241">
        <f t="shared" si="13"/>
        <v>0</v>
      </c>
      <c r="H73" s="241">
        <f t="shared" si="13"/>
        <v>0</v>
      </c>
      <c r="I73" s="241">
        <f t="shared" si="13"/>
        <v>0</v>
      </c>
      <c r="J73" s="241">
        <f t="shared" si="13"/>
        <v>0</v>
      </c>
      <c r="K73" s="241">
        <f t="shared" si="13"/>
        <v>0</v>
      </c>
      <c r="L73" s="241">
        <f t="shared" si="13"/>
        <v>0</v>
      </c>
      <c r="M73" s="241">
        <f t="shared" si="13"/>
        <v>0</v>
      </c>
      <c r="N73" s="241">
        <f t="shared" si="13"/>
        <v>0</v>
      </c>
      <c r="O73" s="241">
        <f t="shared" si="13"/>
        <v>0</v>
      </c>
      <c r="P73" s="241">
        <f t="shared" si="13"/>
        <v>0</v>
      </c>
      <c r="Q73" s="241">
        <f t="shared" si="13"/>
        <v>0</v>
      </c>
      <c r="R73" s="241">
        <f t="shared" si="13"/>
        <v>0</v>
      </c>
      <c r="S73" s="241">
        <f t="shared" si="13"/>
        <v>0</v>
      </c>
      <c r="T73" s="241">
        <f t="shared" si="13"/>
        <v>0</v>
      </c>
      <c r="U73" s="241">
        <f t="shared" si="13"/>
        <v>0</v>
      </c>
      <c r="V73" s="241">
        <f t="shared" si="13"/>
        <v>0</v>
      </c>
      <c r="W73" s="241">
        <f t="shared" si="13"/>
        <v>0</v>
      </c>
      <c r="X73" s="241">
        <f t="shared" si="13"/>
        <v>0</v>
      </c>
      <c r="Y73" s="241">
        <f t="shared" si="13"/>
        <v>0</v>
      </c>
      <c r="Z73" s="241">
        <f t="shared" si="13"/>
        <v>0</v>
      </c>
      <c r="AA73" s="241">
        <f t="shared" si="13"/>
        <v>0</v>
      </c>
      <c r="AB73" s="241">
        <f t="shared" si="13"/>
        <v>0</v>
      </c>
      <c r="AC73" s="241">
        <f t="shared" si="13"/>
        <v>0</v>
      </c>
      <c r="AD73" s="241">
        <f t="shared" si="13"/>
        <v>0</v>
      </c>
      <c r="AE73" s="241">
        <f t="shared" si="13"/>
        <v>0</v>
      </c>
      <c r="AF73" s="241">
        <f t="shared" si="13"/>
        <v>0</v>
      </c>
      <c r="AG73" s="241">
        <f t="shared" si="13"/>
        <v>0</v>
      </c>
      <c r="AH73" s="241">
        <f t="shared" si="13"/>
        <v>0</v>
      </c>
      <c r="AI73" s="241">
        <f t="shared" si="13"/>
        <v>0</v>
      </c>
      <c r="AJ73" s="241">
        <f t="shared" si="13"/>
        <v>0</v>
      </c>
      <c r="AK73" s="241">
        <f t="shared" si="13"/>
        <v>0</v>
      </c>
      <c r="AL73" s="241">
        <f t="shared" si="13"/>
        <v>0</v>
      </c>
      <c r="AM73" s="241">
        <f t="shared" si="13"/>
        <v>0</v>
      </c>
      <c r="AN73" s="241">
        <f t="shared" si="13"/>
        <v>0</v>
      </c>
      <c r="AO73" s="241">
        <f t="shared" si="13"/>
        <v>0</v>
      </c>
      <c r="AP73" s="241">
        <f t="shared" si="13"/>
        <v>0</v>
      </c>
      <c r="AQ73" s="241">
        <f t="shared" si="13"/>
        <v>15857.73</v>
      </c>
      <c r="AR73" s="241">
        <f t="shared" si="13"/>
        <v>0</v>
      </c>
      <c r="AS73" s="241">
        <f t="shared" si="13"/>
        <v>0</v>
      </c>
      <c r="AT73" s="241">
        <f t="shared" si="13"/>
        <v>0</v>
      </c>
      <c r="AU73" s="241">
        <f t="shared" si="13"/>
        <v>0</v>
      </c>
      <c r="AV73" s="241">
        <f t="shared" si="13"/>
        <v>0</v>
      </c>
      <c r="AW73" s="241">
        <f t="shared" si="13"/>
        <v>0</v>
      </c>
      <c r="AX73" s="241">
        <f t="shared" si="13"/>
        <v>0</v>
      </c>
      <c r="AY73" s="241">
        <f t="shared" si="13"/>
        <v>0</v>
      </c>
      <c r="AZ73" s="241">
        <f t="shared" si="13"/>
        <v>0</v>
      </c>
      <c r="BA73" s="241">
        <f t="shared" si="13"/>
        <v>0</v>
      </c>
      <c r="BB73" s="241">
        <f t="shared" si="13"/>
        <v>0</v>
      </c>
      <c r="BC73" s="241">
        <f t="shared" si="13"/>
        <v>11705.6</v>
      </c>
      <c r="BD73" s="241">
        <f t="shared" si="13"/>
        <v>0</v>
      </c>
      <c r="BE73" s="241">
        <f t="shared" si="13"/>
        <v>0</v>
      </c>
      <c r="BF73" s="241">
        <f t="shared" si="13"/>
        <v>0</v>
      </c>
      <c r="BG73" s="241">
        <f t="shared" si="13"/>
        <v>0</v>
      </c>
      <c r="BH73" s="241">
        <f t="shared" si="13"/>
        <v>0</v>
      </c>
      <c r="BI73" s="241">
        <f t="shared" si="13"/>
        <v>0</v>
      </c>
      <c r="BJ73" s="241">
        <f t="shared" si="13"/>
        <v>0</v>
      </c>
      <c r="BK73" s="241">
        <f t="shared" si="13"/>
        <v>0</v>
      </c>
      <c r="BL73" s="241">
        <f t="shared" si="13"/>
        <v>0</v>
      </c>
      <c r="BM73" s="241">
        <f t="shared" si="13"/>
        <v>7000</v>
      </c>
      <c r="BN73" s="241">
        <f t="shared" ref="BN73:DY73" si="14">BN56+BN72</f>
        <v>0</v>
      </c>
      <c r="BO73" s="241">
        <f t="shared" si="14"/>
        <v>0</v>
      </c>
      <c r="BP73" s="241">
        <f t="shared" si="14"/>
        <v>0</v>
      </c>
      <c r="BQ73" s="241">
        <f t="shared" si="14"/>
        <v>0</v>
      </c>
      <c r="BR73" s="241">
        <f t="shared" si="14"/>
        <v>0</v>
      </c>
      <c r="BS73" s="241">
        <f t="shared" si="14"/>
        <v>0</v>
      </c>
      <c r="BT73" s="241">
        <f t="shared" si="14"/>
        <v>0</v>
      </c>
      <c r="BU73" s="241">
        <f t="shared" si="14"/>
        <v>0</v>
      </c>
      <c r="BV73" s="241">
        <f t="shared" si="14"/>
        <v>0</v>
      </c>
      <c r="BW73" s="241">
        <f t="shared" si="14"/>
        <v>0</v>
      </c>
      <c r="BX73" s="241">
        <f t="shared" si="14"/>
        <v>0</v>
      </c>
      <c r="BY73" s="241">
        <f t="shared" si="14"/>
        <v>0</v>
      </c>
      <c r="BZ73" s="241">
        <f t="shared" si="14"/>
        <v>0</v>
      </c>
      <c r="CA73" s="241">
        <f t="shared" si="14"/>
        <v>0</v>
      </c>
      <c r="CB73" s="241">
        <f t="shared" si="14"/>
        <v>0</v>
      </c>
      <c r="CC73" s="241">
        <f t="shared" si="14"/>
        <v>0</v>
      </c>
      <c r="CD73" s="241">
        <f t="shared" si="14"/>
        <v>0</v>
      </c>
      <c r="CE73" s="241">
        <f t="shared" si="14"/>
        <v>0</v>
      </c>
      <c r="CF73" s="241">
        <f t="shared" si="14"/>
        <v>0</v>
      </c>
      <c r="CG73" s="241">
        <f t="shared" si="14"/>
        <v>0</v>
      </c>
      <c r="CH73" s="241">
        <f t="shared" si="14"/>
        <v>38772.68</v>
      </c>
      <c r="CI73" s="241">
        <f t="shared" si="14"/>
        <v>0</v>
      </c>
      <c r="CJ73" s="241">
        <f t="shared" si="14"/>
        <v>0</v>
      </c>
      <c r="CK73" s="241">
        <f t="shared" si="14"/>
        <v>0</v>
      </c>
      <c r="CL73" s="241">
        <f t="shared" si="14"/>
        <v>474076.2</v>
      </c>
      <c r="CM73" s="241">
        <f t="shared" si="14"/>
        <v>30000</v>
      </c>
      <c r="CN73" s="241">
        <f t="shared" si="14"/>
        <v>0</v>
      </c>
      <c r="CO73" s="241">
        <f t="shared" si="14"/>
        <v>0</v>
      </c>
      <c r="CP73" s="241">
        <f t="shared" si="14"/>
        <v>3703.56</v>
      </c>
      <c r="CQ73" s="241">
        <f t="shared" si="14"/>
        <v>0</v>
      </c>
      <c r="CR73" s="241">
        <f t="shared" si="14"/>
        <v>0</v>
      </c>
      <c r="CS73" s="241">
        <f t="shared" si="14"/>
        <v>0</v>
      </c>
      <c r="CT73" s="241">
        <f t="shared" si="14"/>
        <v>0</v>
      </c>
      <c r="CU73" s="241">
        <f t="shared" si="14"/>
        <v>0</v>
      </c>
      <c r="CV73" s="241">
        <f t="shared" si="14"/>
        <v>0</v>
      </c>
      <c r="CW73" s="241">
        <f t="shared" si="14"/>
        <v>0</v>
      </c>
      <c r="CX73" s="241">
        <f t="shared" si="14"/>
        <v>0</v>
      </c>
      <c r="CY73" s="241">
        <f t="shared" si="14"/>
        <v>0</v>
      </c>
      <c r="CZ73" s="241">
        <f t="shared" si="14"/>
        <v>0</v>
      </c>
      <c r="DA73" s="241">
        <f t="shared" si="14"/>
        <v>0</v>
      </c>
      <c r="DB73" s="241">
        <f t="shared" si="14"/>
        <v>0</v>
      </c>
      <c r="DC73" s="241">
        <f t="shared" si="14"/>
        <v>0</v>
      </c>
      <c r="DD73" s="241">
        <f t="shared" si="14"/>
        <v>0</v>
      </c>
      <c r="DE73" s="241">
        <f t="shared" si="14"/>
        <v>0</v>
      </c>
      <c r="DF73" s="241">
        <f t="shared" si="14"/>
        <v>0</v>
      </c>
      <c r="DG73" s="241">
        <f t="shared" si="14"/>
        <v>0</v>
      </c>
      <c r="DH73" s="241">
        <f t="shared" si="14"/>
        <v>0</v>
      </c>
      <c r="DI73" s="241">
        <f t="shared" si="14"/>
        <v>0</v>
      </c>
      <c r="DJ73" s="241">
        <f t="shared" si="14"/>
        <v>0</v>
      </c>
      <c r="DK73" s="241">
        <f t="shared" si="14"/>
        <v>259928.7</v>
      </c>
      <c r="DL73" s="241">
        <f t="shared" si="14"/>
        <v>0</v>
      </c>
      <c r="DM73" s="241">
        <f t="shared" si="14"/>
        <v>0</v>
      </c>
      <c r="DN73" s="241">
        <f t="shared" si="14"/>
        <v>32692.5</v>
      </c>
      <c r="DO73" s="241">
        <f t="shared" si="14"/>
        <v>0</v>
      </c>
      <c r="DP73" s="241">
        <f t="shared" si="14"/>
        <v>0</v>
      </c>
      <c r="DQ73" s="241">
        <f t="shared" si="14"/>
        <v>0</v>
      </c>
      <c r="DR73" s="241">
        <f t="shared" si="14"/>
        <v>0</v>
      </c>
      <c r="DS73" s="241">
        <f t="shared" si="14"/>
        <v>0</v>
      </c>
      <c r="DT73" s="241">
        <f t="shared" si="14"/>
        <v>0</v>
      </c>
      <c r="DU73" s="241">
        <f t="shared" si="14"/>
        <v>0</v>
      </c>
      <c r="DV73" s="241">
        <f t="shared" si="14"/>
        <v>59413</v>
      </c>
      <c r="DW73" s="241">
        <f t="shared" si="14"/>
        <v>66658.760000000009</v>
      </c>
      <c r="DX73" s="241">
        <f t="shared" si="14"/>
        <v>0</v>
      </c>
      <c r="DY73" s="241">
        <f t="shared" si="14"/>
        <v>0</v>
      </c>
      <c r="DZ73" s="241">
        <f t="shared" ref="DZ73:GK73" si="15">DZ56+DZ72</f>
        <v>0</v>
      </c>
      <c r="EA73" s="241">
        <f t="shared" si="15"/>
        <v>240521.91999999998</v>
      </c>
      <c r="EB73" s="241">
        <f t="shared" si="15"/>
        <v>0</v>
      </c>
      <c r="EC73" s="241">
        <f t="shared" si="15"/>
        <v>0</v>
      </c>
      <c r="ED73" s="241">
        <f t="shared" si="15"/>
        <v>0</v>
      </c>
      <c r="EE73" s="241">
        <f t="shared" si="15"/>
        <v>0</v>
      </c>
      <c r="EF73" s="241">
        <f t="shared" si="15"/>
        <v>0</v>
      </c>
      <c r="EG73" s="241">
        <f t="shared" si="15"/>
        <v>36120</v>
      </c>
      <c r="EH73" s="241">
        <f t="shared" si="15"/>
        <v>0</v>
      </c>
      <c r="EI73" s="241">
        <f t="shared" si="15"/>
        <v>0</v>
      </c>
      <c r="EJ73" s="241">
        <f t="shared" si="15"/>
        <v>0</v>
      </c>
      <c r="EK73" s="241">
        <f t="shared" si="15"/>
        <v>0</v>
      </c>
      <c r="EL73" s="241">
        <f t="shared" si="15"/>
        <v>0</v>
      </c>
      <c r="EM73" s="241">
        <f t="shared" si="15"/>
        <v>0</v>
      </c>
      <c r="EN73" s="241">
        <f t="shared" si="15"/>
        <v>0</v>
      </c>
      <c r="EO73" s="241">
        <f t="shared" si="15"/>
        <v>0</v>
      </c>
      <c r="EP73" s="241">
        <f t="shared" si="15"/>
        <v>0</v>
      </c>
      <c r="EQ73" s="241">
        <f t="shared" si="15"/>
        <v>0</v>
      </c>
      <c r="ER73" s="241">
        <f t="shared" si="15"/>
        <v>0</v>
      </c>
      <c r="ES73" s="241">
        <f t="shared" si="15"/>
        <v>0</v>
      </c>
      <c r="ET73" s="241">
        <f t="shared" si="15"/>
        <v>0</v>
      </c>
      <c r="EU73" s="241">
        <f t="shared" si="15"/>
        <v>0</v>
      </c>
      <c r="EV73" s="241">
        <f t="shared" si="15"/>
        <v>0</v>
      </c>
      <c r="EW73" s="241">
        <f t="shared" si="15"/>
        <v>0</v>
      </c>
      <c r="EX73" s="241">
        <f t="shared" si="15"/>
        <v>0</v>
      </c>
      <c r="EY73" s="241">
        <f t="shared" si="15"/>
        <v>0</v>
      </c>
      <c r="EZ73" s="241">
        <f t="shared" si="15"/>
        <v>0</v>
      </c>
      <c r="FA73" s="241">
        <f t="shared" si="15"/>
        <v>87500</v>
      </c>
      <c r="FB73" s="241">
        <f t="shared" si="15"/>
        <v>120000</v>
      </c>
      <c r="FC73" s="241">
        <f t="shared" si="15"/>
        <v>0</v>
      </c>
      <c r="FD73" s="241">
        <f t="shared" si="15"/>
        <v>0</v>
      </c>
      <c r="FE73" s="241">
        <f t="shared" si="15"/>
        <v>0</v>
      </c>
      <c r="FF73" s="241">
        <f t="shared" si="15"/>
        <v>0</v>
      </c>
      <c r="FG73" s="241">
        <f t="shared" si="15"/>
        <v>0</v>
      </c>
      <c r="FH73" s="241">
        <f t="shared" si="15"/>
        <v>0</v>
      </c>
      <c r="FI73" s="241">
        <f t="shared" si="15"/>
        <v>0</v>
      </c>
      <c r="FJ73" s="241">
        <f t="shared" si="15"/>
        <v>179489.1</v>
      </c>
      <c r="FK73" s="241">
        <f t="shared" si="15"/>
        <v>0</v>
      </c>
      <c r="FL73" s="241">
        <f t="shared" si="15"/>
        <v>0</v>
      </c>
      <c r="FM73" s="241">
        <f t="shared" si="15"/>
        <v>0</v>
      </c>
      <c r="FN73" s="241">
        <f t="shared" si="15"/>
        <v>120070.55</v>
      </c>
      <c r="FO73" s="241">
        <f t="shared" si="15"/>
        <v>0</v>
      </c>
      <c r="FP73" s="241">
        <f t="shared" si="15"/>
        <v>0</v>
      </c>
      <c r="FQ73" s="241">
        <f t="shared" si="15"/>
        <v>0</v>
      </c>
      <c r="FR73" s="241">
        <f t="shared" si="15"/>
        <v>0</v>
      </c>
      <c r="FS73" s="241">
        <f t="shared" si="15"/>
        <v>67445</v>
      </c>
      <c r="FT73" s="241">
        <f t="shared" si="15"/>
        <v>125522.64</v>
      </c>
      <c r="FU73" s="241">
        <f t="shared" si="15"/>
        <v>0</v>
      </c>
      <c r="FV73" s="241">
        <f t="shared" si="15"/>
        <v>4958.3900000000003</v>
      </c>
      <c r="FW73" s="241">
        <f t="shared" si="15"/>
        <v>2708.1</v>
      </c>
      <c r="FX73" s="241">
        <f t="shared" si="15"/>
        <v>0</v>
      </c>
      <c r="FY73" s="241">
        <f t="shared" si="15"/>
        <v>0</v>
      </c>
      <c r="FZ73" s="241">
        <f t="shared" si="15"/>
        <v>0</v>
      </c>
      <c r="GA73" s="241">
        <f t="shared" si="15"/>
        <v>0</v>
      </c>
      <c r="GB73" s="241">
        <f t="shared" si="15"/>
        <v>0</v>
      </c>
      <c r="GC73" s="241">
        <f t="shared" si="15"/>
        <v>0</v>
      </c>
      <c r="GD73" s="241">
        <f t="shared" si="15"/>
        <v>0</v>
      </c>
      <c r="GE73" s="241">
        <f t="shared" si="15"/>
        <v>0</v>
      </c>
      <c r="GF73" s="241">
        <f t="shared" si="15"/>
        <v>0</v>
      </c>
      <c r="GG73" s="241">
        <f t="shared" si="15"/>
        <v>0</v>
      </c>
      <c r="GH73" s="241">
        <f t="shared" si="15"/>
        <v>0</v>
      </c>
      <c r="GI73" s="241">
        <f t="shared" si="15"/>
        <v>0</v>
      </c>
      <c r="GJ73" s="241">
        <f t="shared" si="15"/>
        <v>0</v>
      </c>
      <c r="GK73" s="241">
        <f t="shared" si="15"/>
        <v>16140.01</v>
      </c>
      <c r="GL73" s="241">
        <f t="shared" ref="GL73:IW73" si="16">GL56+GL72</f>
        <v>0</v>
      </c>
      <c r="GM73" s="241">
        <f t="shared" si="16"/>
        <v>0</v>
      </c>
      <c r="GN73" s="241">
        <f t="shared" si="16"/>
        <v>0</v>
      </c>
      <c r="GO73" s="241">
        <f t="shared" si="16"/>
        <v>0</v>
      </c>
      <c r="GP73" s="241">
        <f t="shared" si="16"/>
        <v>0</v>
      </c>
      <c r="GQ73" s="241">
        <f t="shared" si="16"/>
        <v>0</v>
      </c>
      <c r="GR73" s="241">
        <f t="shared" si="16"/>
        <v>280760.15000000002</v>
      </c>
      <c r="GS73" s="241">
        <f t="shared" si="16"/>
        <v>0</v>
      </c>
      <c r="GT73" s="241">
        <f t="shared" si="16"/>
        <v>0</v>
      </c>
      <c r="GU73" s="241">
        <f t="shared" si="16"/>
        <v>0</v>
      </c>
      <c r="GV73" s="241">
        <f t="shared" si="16"/>
        <v>0</v>
      </c>
      <c r="GW73" s="241">
        <f t="shared" si="16"/>
        <v>0</v>
      </c>
      <c r="GX73" s="241">
        <f t="shared" si="16"/>
        <v>0</v>
      </c>
      <c r="GY73" s="241">
        <f t="shared" si="16"/>
        <v>0</v>
      </c>
      <c r="GZ73" s="241">
        <f t="shared" si="16"/>
        <v>0</v>
      </c>
      <c r="HA73" s="241">
        <f t="shared" si="16"/>
        <v>0</v>
      </c>
      <c r="HB73" s="241">
        <f t="shared" si="16"/>
        <v>0</v>
      </c>
      <c r="HC73" s="241">
        <f t="shared" si="16"/>
        <v>0</v>
      </c>
      <c r="HD73" s="241">
        <f t="shared" si="16"/>
        <v>0</v>
      </c>
      <c r="HE73" s="241">
        <f t="shared" si="16"/>
        <v>0</v>
      </c>
      <c r="HF73" s="241">
        <f t="shared" si="16"/>
        <v>0</v>
      </c>
      <c r="HG73" s="241">
        <f t="shared" si="16"/>
        <v>0</v>
      </c>
      <c r="HH73" s="241">
        <f t="shared" si="16"/>
        <v>0</v>
      </c>
      <c r="HI73" s="241">
        <f t="shared" si="16"/>
        <v>0</v>
      </c>
      <c r="HJ73" s="241">
        <f t="shared" si="16"/>
        <v>0</v>
      </c>
      <c r="HK73" s="241">
        <f t="shared" si="16"/>
        <v>0</v>
      </c>
      <c r="HL73" s="241">
        <f t="shared" si="16"/>
        <v>0</v>
      </c>
      <c r="HM73" s="241">
        <f t="shared" si="16"/>
        <v>0</v>
      </c>
      <c r="HN73" s="241">
        <f t="shared" si="16"/>
        <v>0</v>
      </c>
      <c r="HO73" s="241">
        <f t="shared" si="16"/>
        <v>0</v>
      </c>
      <c r="HP73" s="241">
        <f t="shared" si="16"/>
        <v>0</v>
      </c>
      <c r="HQ73" s="241">
        <f t="shared" si="16"/>
        <v>0</v>
      </c>
      <c r="HR73" s="241">
        <f t="shared" si="16"/>
        <v>0</v>
      </c>
      <c r="HS73" s="241">
        <f t="shared" si="16"/>
        <v>0</v>
      </c>
      <c r="HT73" s="241">
        <f t="shared" si="16"/>
        <v>0</v>
      </c>
      <c r="HU73" s="241">
        <f t="shared" si="16"/>
        <v>0</v>
      </c>
      <c r="HV73" s="241">
        <f t="shared" si="16"/>
        <v>0</v>
      </c>
      <c r="HW73" s="241">
        <f t="shared" si="16"/>
        <v>0</v>
      </c>
      <c r="HX73" s="241">
        <f t="shared" si="16"/>
        <v>90000</v>
      </c>
      <c r="HY73" s="241">
        <f t="shared" si="16"/>
        <v>0</v>
      </c>
      <c r="HZ73" s="241">
        <f t="shared" si="16"/>
        <v>0</v>
      </c>
      <c r="IA73" s="241">
        <f t="shared" si="16"/>
        <v>0</v>
      </c>
      <c r="IB73" s="241">
        <f t="shared" si="16"/>
        <v>0</v>
      </c>
      <c r="IC73" s="241">
        <f t="shared" si="16"/>
        <v>0</v>
      </c>
      <c r="ID73" s="241">
        <f t="shared" si="16"/>
        <v>0</v>
      </c>
      <c r="IE73" s="241">
        <f t="shared" si="16"/>
        <v>0</v>
      </c>
      <c r="IF73" s="241">
        <f t="shared" si="16"/>
        <v>0</v>
      </c>
      <c r="IG73" s="241">
        <f t="shared" si="16"/>
        <v>0</v>
      </c>
      <c r="IH73" s="241">
        <f t="shared" si="16"/>
        <v>0</v>
      </c>
      <c r="II73" s="241">
        <f t="shared" si="16"/>
        <v>0</v>
      </c>
      <c r="IJ73" s="241">
        <f t="shared" si="16"/>
        <v>0</v>
      </c>
      <c r="IK73" s="241">
        <f t="shared" si="16"/>
        <v>0</v>
      </c>
      <c r="IL73" s="241">
        <f t="shared" si="16"/>
        <v>0</v>
      </c>
      <c r="IM73" s="241">
        <f t="shared" si="16"/>
        <v>0</v>
      </c>
      <c r="IN73" s="241">
        <f t="shared" si="16"/>
        <v>0</v>
      </c>
      <c r="IO73" s="241">
        <f t="shared" si="16"/>
        <v>0</v>
      </c>
      <c r="IP73" s="241">
        <f t="shared" si="16"/>
        <v>0</v>
      </c>
      <c r="IQ73" s="241">
        <f t="shared" si="16"/>
        <v>0</v>
      </c>
      <c r="IR73" s="241">
        <f t="shared" si="16"/>
        <v>0</v>
      </c>
      <c r="IS73" s="241">
        <f t="shared" si="16"/>
        <v>0</v>
      </c>
      <c r="IT73" s="241">
        <f t="shared" si="16"/>
        <v>0</v>
      </c>
      <c r="IU73" s="241">
        <f t="shared" si="16"/>
        <v>0</v>
      </c>
      <c r="IV73" s="241">
        <f t="shared" si="16"/>
        <v>0</v>
      </c>
      <c r="IW73" s="241">
        <f t="shared" si="16"/>
        <v>0</v>
      </c>
      <c r="IX73" s="241">
        <f t="shared" ref="IX73:JH73" si="17">IX56+IX72</f>
        <v>0</v>
      </c>
      <c r="IY73" s="241">
        <f t="shared" si="17"/>
        <v>0</v>
      </c>
      <c r="IZ73" s="241">
        <f t="shared" si="17"/>
        <v>0</v>
      </c>
      <c r="JA73" s="241">
        <f t="shared" si="17"/>
        <v>0</v>
      </c>
      <c r="JB73" s="241">
        <f t="shared" si="17"/>
        <v>0</v>
      </c>
      <c r="JC73" s="241">
        <f t="shared" si="17"/>
        <v>0</v>
      </c>
      <c r="JD73" s="241">
        <f t="shared" si="17"/>
        <v>0</v>
      </c>
      <c r="JE73" s="241">
        <f t="shared" si="17"/>
        <v>0</v>
      </c>
      <c r="JF73" s="241">
        <f t="shared" si="17"/>
        <v>0</v>
      </c>
      <c r="JG73" s="241">
        <f t="shared" si="17"/>
        <v>0</v>
      </c>
      <c r="JH73" s="241">
        <f t="shared" si="17"/>
        <v>0</v>
      </c>
      <c r="JI73" s="241">
        <f t="shared" ref="JI73" si="18">JI56+JI72</f>
        <v>2371044.59</v>
      </c>
      <c r="JJ73" s="2"/>
      <c r="JK73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17" t="s">
        <v>172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  <c r="Q1" s="417"/>
      <c r="R1" s="417"/>
      <c r="S1" s="417"/>
      <c r="T1" s="417"/>
      <c r="U1" s="417"/>
      <c r="V1" s="417"/>
      <c r="W1" s="417"/>
      <c r="X1" s="417"/>
      <c r="Y1" s="417"/>
      <c r="Z1" s="417"/>
      <c r="AA1" s="417"/>
      <c r="AB1" s="417"/>
      <c r="AC1" s="417"/>
      <c r="AD1" s="417"/>
      <c r="AE1" s="417"/>
      <c r="AF1" s="417"/>
      <c r="AG1" s="417"/>
      <c r="AH1" s="417"/>
      <c r="AI1" s="417"/>
      <c r="AJ1" s="417"/>
      <c r="AK1" s="417"/>
      <c r="AL1" s="417"/>
      <c r="AM1" s="417"/>
      <c r="AN1" s="417"/>
    </row>
    <row r="2" spans="1:43" ht="18.75" x14ac:dyDescent="0.3">
      <c r="A2" s="240">
        <v>211101</v>
      </c>
      <c r="B2" s="240">
        <v>211102</v>
      </c>
      <c r="C2" s="240">
        <v>211103</v>
      </c>
      <c r="D2" s="240">
        <v>211104</v>
      </c>
      <c r="E2" s="240">
        <v>211105</v>
      </c>
      <c r="F2" s="240">
        <v>211106</v>
      </c>
      <c r="G2" s="240">
        <v>211203</v>
      </c>
      <c r="H2" s="240">
        <v>211205</v>
      </c>
      <c r="I2" s="240">
        <v>211206</v>
      </c>
      <c r="J2" s="240">
        <v>211208</v>
      </c>
      <c r="K2" s="240">
        <v>211209</v>
      </c>
      <c r="L2" s="240">
        <v>211211</v>
      </c>
      <c r="M2" s="240">
        <v>211301</v>
      </c>
      <c r="N2" s="240">
        <v>211401</v>
      </c>
      <c r="O2" s="240">
        <v>211501</v>
      </c>
      <c r="P2" s="240">
        <v>211502</v>
      </c>
      <c r="Q2" s="240">
        <v>211503</v>
      </c>
      <c r="R2" s="240">
        <v>211504</v>
      </c>
      <c r="S2" s="240">
        <v>212101</v>
      </c>
      <c r="T2" s="240">
        <v>212201</v>
      </c>
      <c r="U2" s="240">
        <v>212203</v>
      </c>
      <c r="V2" s="240">
        <v>212204</v>
      </c>
      <c r="W2" s="240">
        <v>212205</v>
      </c>
      <c r="X2" s="240">
        <v>212206</v>
      </c>
      <c r="Y2" s="240">
        <v>212207</v>
      </c>
      <c r="Z2" s="240">
        <v>212208</v>
      </c>
      <c r="AA2" s="240">
        <v>212209</v>
      </c>
      <c r="AB2" s="240">
        <v>212210</v>
      </c>
      <c r="AC2" s="240">
        <v>213101</v>
      </c>
      <c r="AD2" s="240">
        <v>213102</v>
      </c>
      <c r="AE2" s="240">
        <v>213201</v>
      </c>
      <c r="AF2" s="240">
        <v>213202</v>
      </c>
      <c r="AG2" s="240">
        <v>214101</v>
      </c>
      <c r="AH2" s="240">
        <v>214201</v>
      </c>
      <c r="AI2" s="240">
        <v>214202</v>
      </c>
      <c r="AJ2" s="240">
        <v>214203</v>
      </c>
      <c r="AK2" s="240">
        <v>215101</v>
      </c>
      <c r="AL2" s="240">
        <v>215201</v>
      </c>
      <c r="AM2" s="240">
        <v>215301</v>
      </c>
      <c r="AN2" s="240">
        <v>215401</v>
      </c>
      <c r="AO2" s="242" t="s">
        <v>0</v>
      </c>
      <c r="AP2" s="2"/>
      <c r="AQ2" s="2"/>
    </row>
    <row r="3" spans="1:43" x14ac:dyDescent="0.25">
      <c r="A3" s="274"/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  <c r="AC3" s="274"/>
      <c r="AD3" s="274"/>
      <c r="AE3" s="274"/>
      <c r="AF3" s="274"/>
      <c r="AG3" s="274"/>
      <c r="AH3" s="274"/>
      <c r="AI3" s="274"/>
      <c r="AJ3" s="274"/>
      <c r="AK3" s="274"/>
      <c r="AL3" s="274"/>
      <c r="AM3" s="274"/>
      <c r="AN3" s="274"/>
      <c r="AO3" s="241">
        <f>SUM(A3:AN3)</f>
        <v>0</v>
      </c>
      <c r="AP3" s="2"/>
      <c r="AQ3" s="2"/>
    </row>
    <row r="4" spans="1:43" x14ac:dyDescent="0.25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  <c r="X4" s="274"/>
      <c r="Y4" s="274"/>
      <c r="Z4" s="274"/>
      <c r="AA4" s="274"/>
      <c r="AB4" s="274"/>
      <c r="AC4" s="274"/>
      <c r="AD4" s="274"/>
      <c r="AE4" s="274"/>
      <c r="AF4" s="274"/>
      <c r="AG4" s="274"/>
      <c r="AH4" s="274"/>
      <c r="AI4" s="274"/>
      <c r="AJ4" s="274"/>
      <c r="AK4" s="274"/>
      <c r="AL4" s="274"/>
      <c r="AM4" s="274"/>
      <c r="AN4" s="274"/>
      <c r="AO4" s="241">
        <f t="shared" ref="AO4:AO57" si="0">SUM(A4:AN4)</f>
        <v>0</v>
      </c>
      <c r="AP4" s="2"/>
      <c r="AQ4" s="2"/>
    </row>
    <row r="5" spans="1:43" x14ac:dyDescent="0.25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74"/>
      <c r="AA5" s="274"/>
      <c r="AB5" s="274"/>
      <c r="AC5" s="274"/>
      <c r="AD5" s="274"/>
      <c r="AE5" s="274"/>
      <c r="AF5" s="274"/>
      <c r="AG5" s="274"/>
      <c r="AH5" s="274"/>
      <c r="AI5" s="274"/>
      <c r="AJ5" s="274"/>
      <c r="AK5" s="274"/>
      <c r="AL5" s="274"/>
      <c r="AM5" s="274"/>
      <c r="AN5" s="274"/>
      <c r="AO5" s="241">
        <f t="shared" si="0"/>
        <v>0</v>
      </c>
      <c r="AP5" s="2"/>
      <c r="AQ5" s="2"/>
    </row>
    <row r="6" spans="1:43" x14ac:dyDescent="0.25">
      <c r="A6" s="274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/>
      <c r="AB6" s="274"/>
      <c r="AC6" s="274"/>
      <c r="AD6" s="274"/>
      <c r="AE6" s="274"/>
      <c r="AF6" s="274"/>
      <c r="AG6" s="274"/>
      <c r="AH6" s="274"/>
      <c r="AI6" s="274"/>
      <c r="AJ6" s="274"/>
      <c r="AK6" s="274"/>
      <c r="AL6" s="274"/>
      <c r="AM6" s="274"/>
      <c r="AN6" s="274"/>
      <c r="AO6" s="241">
        <f t="shared" si="0"/>
        <v>0</v>
      </c>
      <c r="AP6" s="2"/>
      <c r="AQ6" s="2"/>
    </row>
    <row r="7" spans="1:43" x14ac:dyDescent="0.25">
      <c r="A7" s="274"/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  <c r="AI7" s="274"/>
      <c r="AJ7" s="274"/>
      <c r="AK7" s="274"/>
      <c r="AL7" s="274"/>
      <c r="AM7" s="274"/>
      <c r="AN7" s="274"/>
      <c r="AO7" s="241">
        <f t="shared" si="0"/>
        <v>0</v>
      </c>
      <c r="AP7" s="2"/>
      <c r="AQ7" s="2"/>
    </row>
    <row r="8" spans="1:43" x14ac:dyDescent="0.25">
      <c r="A8" s="274"/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41">
        <f t="shared" si="0"/>
        <v>0</v>
      </c>
      <c r="AP8" s="2"/>
      <c r="AQ8" s="2"/>
    </row>
    <row r="9" spans="1:43" x14ac:dyDescent="0.25">
      <c r="A9" s="274"/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41">
        <f t="shared" si="0"/>
        <v>0</v>
      </c>
      <c r="AP9" s="2"/>
      <c r="AQ9" s="2"/>
    </row>
    <row r="10" spans="1:43" x14ac:dyDescent="0.25">
      <c r="A10" s="274"/>
      <c r="B10" s="274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274"/>
      <c r="AK10" s="274"/>
      <c r="AL10" s="274"/>
      <c r="AM10" s="274"/>
      <c r="AN10" s="274"/>
      <c r="AO10" s="241">
        <f t="shared" si="0"/>
        <v>0</v>
      </c>
      <c r="AP10" s="2"/>
      <c r="AQ10" s="2"/>
    </row>
    <row r="11" spans="1:43" x14ac:dyDescent="0.25">
      <c r="A11" s="274"/>
      <c r="B11" s="274"/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274"/>
      <c r="AE11" s="274"/>
      <c r="AF11" s="274"/>
      <c r="AG11" s="274"/>
      <c r="AH11" s="274"/>
      <c r="AI11" s="274"/>
      <c r="AJ11" s="274"/>
      <c r="AK11" s="274"/>
      <c r="AL11" s="274"/>
      <c r="AM11" s="274"/>
      <c r="AN11" s="274"/>
      <c r="AO11" s="241">
        <f t="shared" si="0"/>
        <v>0</v>
      </c>
      <c r="AP11" s="2"/>
      <c r="AQ11" s="2"/>
    </row>
    <row r="12" spans="1:43" x14ac:dyDescent="0.25">
      <c r="A12" s="274"/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74"/>
      <c r="AE12" s="274"/>
      <c r="AF12" s="274"/>
      <c r="AG12" s="274"/>
      <c r="AH12" s="274"/>
      <c r="AI12" s="274"/>
      <c r="AJ12" s="274"/>
      <c r="AK12" s="274"/>
      <c r="AL12" s="274"/>
      <c r="AM12" s="274"/>
      <c r="AN12" s="274"/>
      <c r="AO12" s="241">
        <f t="shared" si="0"/>
        <v>0</v>
      </c>
      <c r="AP12" s="2"/>
      <c r="AQ12" s="2"/>
    </row>
    <row r="13" spans="1:43" x14ac:dyDescent="0.25">
      <c r="A13" s="274"/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274"/>
      <c r="AE13" s="274"/>
      <c r="AF13" s="274"/>
      <c r="AG13" s="274"/>
      <c r="AH13" s="274"/>
      <c r="AI13" s="274"/>
      <c r="AJ13" s="274"/>
      <c r="AK13" s="274"/>
      <c r="AL13" s="274"/>
      <c r="AM13" s="274"/>
      <c r="AN13" s="274"/>
      <c r="AO13" s="241">
        <f t="shared" si="0"/>
        <v>0</v>
      </c>
      <c r="AP13" s="2"/>
      <c r="AQ13" s="2"/>
    </row>
    <row r="14" spans="1:43" x14ac:dyDescent="0.25">
      <c r="A14" s="274"/>
      <c r="B14" s="274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274"/>
      <c r="AO14" s="241">
        <f t="shared" si="0"/>
        <v>0</v>
      </c>
      <c r="AP14" s="2"/>
      <c r="AQ14" s="2"/>
    </row>
    <row r="15" spans="1:43" x14ac:dyDescent="0.25">
      <c r="A15" s="274"/>
      <c r="B15" s="274"/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4"/>
      <c r="AB15" s="274"/>
      <c r="AC15" s="274"/>
      <c r="AD15" s="274"/>
      <c r="AE15" s="274"/>
      <c r="AF15" s="274"/>
      <c r="AG15" s="274"/>
      <c r="AH15" s="274"/>
      <c r="AI15" s="274"/>
      <c r="AJ15" s="274"/>
      <c r="AK15" s="274"/>
      <c r="AL15" s="274"/>
      <c r="AM15" s="274"/>
      <c r="AN15" s="274"/>
      <c r="AO15" s="241">
        <f t="shared" si="0"/>
        <v>0</v>
      </c>
      <c r="AP15" s="2"/>
      <c r="AQ15" s="2"/>
    </row>
    <row r="16" spans="1:43" x14ac:dyDescent="0.25">
      <c r="A16" s="274"/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41">
        <f t="shared" si="0"/>
        <v>0</v>
      </c>
      <c r="AP16" s="2"/>
      <c r="AQ16" s="2"/>
    </row>
    <row r="17" spans="1:43" x14ac:dyDescent="0.25">
      <c r="A17" s="274"/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41">
        <f t="shared" si="0"/>
        <v>0</v>
      </c>
      <c r="AP17" s="2"/>
      <c r="AQ17" s="2"/>
    </row>
    <row r="18" spans="1:43" x14ac:dyDescent="0.25">
      <c r="A18" s="274"/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74"/>
      <c r="AD18" s="274"/>
      <c r="AE18" s="274"/>
      <c r="AF18" s="274"/>
      <c r="AG18" s="274"/>
      <c r="AH18" s="274"/>
      <c r="AI18" s="274"/>
      <c r="AJ18" s="274"/>
      <c r="AK18" s="274"/>
      <c r="AL18" s="274"/>
      <c r="AM18" s="274"/>
      <c r="AN18" s="274"/>
      <c r="AO18" s="241">
        <f t="shared" si="0"/>
        <v>0</v>
      </c>
      <c r="AP18" s="2"/>
      <c r="AQ18" s="2"/>
    </row>
    <row r="19" spans="1:43" x14ac:dyDescent="0.25">
      <c r="A19" s="274"/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274"/>
      <c r="AE19" s="274"/>
      <c r="AF19" s="274"/>
      <c r="AG19" s="274"/>
      <c r="AH19" s="274"/>
      <c r="AI19" s="274"/>
      <c r="AJ19" s="274"/>
      <c r="AK19" s="274"/>
      <c r="AL19" s="274"/>
      <c r="AM19" s="274"/>
      <c r="AN19" s="274"/>
      <c r="AO19" s="241">
        <f t="shared" si="0"/>
        <v>0</v>
      </c>
      <c r="AP19" s="2"/>
      <c r="AQ19" s="2"/>
    </row>
    <row r="20" spans="1:43" x14ac:dyDescent="0.25">
      <c r="A20" s="274"/>
      <c r="B20" s="274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274"/>
      <c r="AE20" s="274"/>
      <c r="AF20" s="274"/>
      <c r="AG20" s="274"/>
      <c r="AH20" s="274"/>
      <c r="AI20" s="274"/>
      <c r="AJ20" s="274"/>
      <c r="AK20" s="274"/>
      <c r="AL20" s="274"/>
      <c r="AM20" s="274"/>
      <c r="AN20" s="274"/>
      <c r="AO20" s="241">
        <f t="shared" si="0"/>
        <v>0</v>
      </c>
      <c r="AP20" s="2"/>
      <c r="AQ20" s="2"/>
    </row>
    <row r="21" spans="1:43" x14ac:dyDescent="0.25">
      <c r="A21" s="274"/>
      <c r="B21" s="274"/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4"/>
      <c r="AG21" s="274"/>
      <c r="AH21" s="274"/>
      <c r="AI21" s="274"/>
      <c r="AJ21" s="274"/>
      <c r="AK21" s="274"/>
      <c r="AL21" s="274"/>
      <c r="AM21" s="274"/>
      <c r="AN21" s="274"/>
      <c r="AO21" s="241">
        <f t="shared" si="0"/>
        <v>0</v>
      </c>
      <c r="AP21" s="2"/>
      <c r="AQ21" s="2"/>
    </row>
    <row r="22" spans="1:43" x14ac:dyDescent="0.25">
      <c r="A22" s="274"/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41">
        <f t="shared" si="0"/>
        <v>0</v>
      </c>
      <c r="AP22" s="2"/>
      <c r="AQ22" s="2"/>
    </row>
    <row r="23" spans="1:43" x14ac:dyDescent="0.25">
      <c r="A23" s="274"/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41">
        <f t="shared" si="0"/>
        <v>0</v>
      </c>
      <c r="AP23" s="2"/>
      <c r="AQ23" s="2"/>
    </row>
    <row r="24" spans="1:43" x14ac:dyDescent="0.25">
      <c r="A24" s="274"/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4"/>
      <c r="AJ24" s="274"/>
      <c r="AK24" s="274"/>
      <c r="AL24" s="274"/>
      <c r="AM24" s="274"/>
      <c r="AN24" s="274"/>
      <c r="AO24" s="241">
        <f t="shared" si="0"/>
        <v>0</v>
      </c>
      <c r="AP24" s="2"/>
      <c r="AQ24" s="2"/>
    </row>
    <row r="25" spans="1:43" x14ac:dyDescent="0.25">
      <c r="A25" s="274"/>
      <c r="B25" s="274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4"/>
      <c r="AG25" s="274"/>
      <c r="AH25" s="274"/>
      <c r="AI25" s="274"/>
      <c r="AJ25" s="274"/>
      <c r="AK25" s="274"/>
      <c r="AL25" s="274"/>
      <c r="AM25" s="274"/>
      <c r="AN25" s="274"/>
      <c r="AO25" s="241">
        <f t="shared" si="0"/>
        <v>0</v>
      </c>
      <c r="AP25" s="2"/>
      <c r="AQ25" s="2"/>
    </row>
    <row r="26" spans="1:43" x14ac:dyDescent="0.25">
      <c r="A26" s="274"/>
      <c r="B26" s="274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274"/>
      <c r="AE26" s="274"/>
      <c r="AF26" s="274"/>
      <c r="AG26" s="274"/>
      <c r="AH26" s="274"/>
      <c r="AI26" s="274"/>
      <c r="AJ26" s="274"/>
      <c r="AK26" s="274"/>
      <c r="AL26" s="274"/>
      <c r="AM26" s="274"/>
      <c r="AN26" s="274"/>
      <c r="AO26" s="241">
        <f t="shared" si="0"/>
        <v>0</v>
      </c>
      <c r="AP26" s="2"/>
      <c r="AQ26" s="2"/>
    </row>
    <row r="27" spans="1:43" x14ac:dyDescent="0.25">
      <c r="A27" s="274"/>
      <c r="B27" s="274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274"/>
      <c r="AE27" s="274"/>
      <c r="AF27" s="274"/>
      <c r="AG27" s="274"/>
      <c r="AH27" s="274"/>
      <c r="AI27" s="274"/>
      <c r="AJ27" s="274"/>
      <c r="AK27" s="274"/>
      <c r="AL27" s="274"/>
      <c r="AM27" s="274"/>
      <c r="AN27" s="274"/>
      <c r="AO27" s="241">
        <f t="shared" si="0"/>
        <v>0</v>
      </c>
      <c r="AP27" s="2"/>
      <c r="AQ27" s="2"/>
    </row>
    <row r="28" spans="1:43" x14ac:dyDescent="0.25">
      <c r="A28" s="274"/>
      <c r="B28" s="274"/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274"/>
      <c r="AJ28" s="274"/>
      <c r="AK28" s="274"/>
      <c r="AL28" s="274"/>
      <c r="AM28" s="274"/>
      <c r="AN28" s="274"/>
      <c r="AO28" s="241">
        <f t="shared" si="0"/>
        <v>0</v>
      </c>
      <c r="AP28" s="2"/>
      <c r="AQ28" s="2"/>
    </row>
    <row r="29" spans="1:43" x14ac:dyDescent="0.25">
      <c r="A29" s="274"/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41">
        <f t="shared" si="0"/>
        <v>0</v>
      </c>
      <c r="AP29" s="2"/>
      <c r="AQ29" s="2"/>
    </row>
    <row r="30" spans="1:43" x14ac:dyDescent="0.25">
      <c r="A30" s="274"/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41">
        <f t="shared" si="0"/>
        <v>0</v>
      </c>
      <c r="AP30" s="2"/>
      <c r="AQ30" s="2"/>
    </row>
    <row r="31" spans="1:43" x14ac:dyDescent="0.25">
      <c r="A31" s="274"/>
      <c r="B31" s="274"/>
      <c r="C31" s="274"/>
      <c r="D31" s="274"/>
      <c r="E31" s="274"/>
      <c r="F31" s="274"/>
      <c r="G31" s="274"/>
      <c r="H31" s="274"/>
      <c r="I31" s="274"/>
      <c r="J31" s="274"/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274"/>
      <c r="AI31" s="274"/>
      <c r="AJ31" s="274"/>
      <c r="AK31" s="274"/>
      <c r="AL31" s="274"/>
      <c r="AM31" s="274"/>
      <c r="AN31" s="274"/>
      <c r="AO31" s="241">
        <f t="shared" si="0"/>
        <v>0</v>
      </c>
      <c r="AP31" s="2"/>
      <c r="AQ31" s="2"/>
    </row>
    <row r="32" spans="1:43" x14ac:dyDescent="0.25">
      <c r="A32" s="274"/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4"/>
      <c r="AL32" s="274"/>
      <c r="AM32" s="274"/>
      <c r="AN32" s="274"/>
      <c r="AO32" s="241">
        <f t="shared" si="0"/>
        <v>0</v>
      </c>
      <c r="AP32" s="2"/>
      <c r="AQ32" s="2"/>
    </row>
    <row r="33" spans="1:43" x14ac:dyDescent="0.25">
      <c r="A33" s="274"/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4"/>
      <c r="AI33" s="274"/>
      <c r="AJ33" s="274"/>
      <c r="AK33" s="274"/>
      <c r="AL33" s="274"/>
      <c r="AM33" s="274"/>
      <c r="AN33" s="274"/>
      <c r="AO33" s="241">
        <f t="shared" si="0"/>
        <v>0</v>
      </c>
      <c r="AP33" s="2"/>
      <c r="AQ33" s="2"/>
    </row>
    <row r="34" spans="1:43" x14ac:dyDescent="0.25">
      <c r="A34" s="274"/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274"/>
      <c r="AE34" s="274"/>
      <c r="AF34" s="274"/>
      <c r="AG34" s="274"/>
      <c r="AH34" s="274"/>
      <c r="AI34" s="274"/>
      <c r="AJ34" s="274"/>
      <c r="AK34" s="274"/>
      <c r="AL34" s="274"/>
      <c r="AM34" s="274"/>
      <c r="AN34" s="274"/>
      <c r="AO34" s="241">
        <f t="shared" si="0"/>
        <v>0</v>
      </c>
      <c r="AP34" s="2"/>
      <c r="AQ34" s="2"/>
    </row>
    <row r="35" spans="1:43" x14ac:dyDescent="0.25">
      <c r="A35" s="274"/>
      <c r="B35" s="274"/>
      <c r="C35" s="274"/>
      <c r="D35" s="274"/>
      <c r="E35" s="274"/>
      <c r="F35" s="274"/>
      <c r="G35" s="274"/>
      <c r="H35" s="274"/>
      <c r="I35" s="274"/>
      <c r="J35" s="274"/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  <c r="AA35" s="274"/>
      <c r="AB35" s="274"/>
      <c r="AC35" s="274"/>
      <c r="AD35" s="274"/>
      <c r="AE35" s="274"/>
      <c r="AF35" s="274"/>
      <c r="AG35" s="274"/>
      <c r="AH35" s="274"/>
      <c r="AI35" s="274"/>
      <c r="AJ35" s="274"/>
      <c r="AK35" s="274"/>
      <c r="AL35" s="274"/>
      <c r="AM35" s="274"/>
      <c r="AN35" s="274"/>
      <c r="AO35" s="241">
        <f t="shared" si="0"/>
        <v>0</v>
      </c>
      <c r="AP35" s="2"/>
      <c r="AQ35" s="2"/>
    </row>
    <row r="36" spans="1:43" x14ac:dyDescent="0.25">
      <c r="A36" s="274"/>
      <c r="B36" s="274"/>
      <c r="C36" s="274"/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4"/>
      <c r="AH36" s="274"/>
      <c r="AI36" s="274"/>
      <c r="AJ36" s="274"/>
      <c r="AK36" s="274"/>
      <c r="AL36" s="274"/>
      <c r="AM36" s="274"/>
      <c r="AN36" s="274"/>
      <c r="AO36" s="241">
        <f t="shared" si="0"/>
        <v>0</v>
      </c>
      <c r="AP36" s="2"/>
      <c r="AQ36" s="2"/>
    </row>
    <row r="37" spans="1:43" x14ac:dyDescent="0.25">
      <c r="A37" s="274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41">
        <f t="shared" si="0"/>
        <v>0</v>
      </c>
      <c r="AP37" s="2"/>
      <c r="AQ37" s="2"/>
    </row>
    <row r="38" spans="1:43" x14ac:dyDescent="0.25">
      <c r="A38" s="274"/>
      <c r="B38" s="274"/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  <c r="Z38" s="274"/>
      <c r="AA38" s="274"/>
      <c r="AB38" s="274"/>
      <c r="AC38" s="274"/>
      <c r="AD38" s="274"/>
      <c r="AE38" s="274"/>
      <c r="AF38" s="274"/>
      <c r="AG38" s="274"/>
      <c r="AH38" s="274"/>
      <c r="AI38" s="274"/>
      <c r="AJ38" s="274"/>
      <c r="AK38" s="274"/>
      <c r="AL38" s="274"/>
      <c r="AM38" s="274"/>
      <c r="AN38" s="274"/>
      <c r="AO38" s="241">
        <f t="shared" si="0"/>
        <v>0</v>
      </c>
      <c r="AP38" s="2"/>
      <c r="AQ38" s="2"/>
    </row>
    <row r="39" spans="1:43" x14ac:dyDescent="0.25">
      <c r="A39" s="274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41">
        <f t="shared" si="0"/>
        <v>0</v>
      </c>
      <c r="AP39" s="2"/>
      <c r="AQ39" s="2"/>
    </row>
    <row r="40" spans="1:43" x14ac:dyDescent="0.25">
      <c r="A40" s="274"/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41">
        <f t="shared" si="0"/>
        <v>0</v>
      </c>
      <c r="AP40" s="2"/>
      <c r="AQ40" s="2"/>
    </row>
    <row r="41" spans="1:43" x14ac:dyDescent="0.25">
      <c r="A41" s="274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41">
        <f t="shared" si="0"/>
        <v>0</v>
      </c>
      <c r="AP41" s="2"/>
      <c r="AQ41" s="2"/>
    </row>
    <row r="42" spans="1:43" x14ac:dyDescent="0.25">
      <c r="A42" s="274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41">
        <f t="shared" si="0"/>
        <v>0</v>
      </c>
      <c r="AP42" s="2"/>
      <c r="AQ42" s="2"/>
    </row>
    <row r="43" spans="1:43" x14ac:dyDescent="0.25">
      <c r="A43" s="274"/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4"/>
      <c r="AF43" s="274"/>
      <c r="AG43" s="274"/>
      <c r="AH43" s="274"/>
      <c r="AI43" s="274"/>
      <c r="AJ43" s="274"/>
      <c r="AK43" s="274"/>
      <c r="AL43" s="274"/>
      <c r="AM43" s="274"/>
      <c r="AN43" s="274"/>
      <c r="AO43" s="241">
        <f t="shared" si="0"/>
        <v>0</v>
      </c>
      <c r="AP43" s="2"/>
      <c r="AQ43" s="2"/>
    </row>
    <row r="44" spans="1:43" x14ac:dyDescent="0.25">
      <c r="A44" s="274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41">
        <f t="shared" si="0"/>
        <v>0</v>
      </c>
      <c r="AP44" s="2"/>
      <c r="AQ44" s="2"/>
    </row>
    <row r="45" spans="1:43" x14ac:dyDescent="0.25">
      <c r="A45" s="274"/>
      <c r="B45" s="274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41">
        <f t="shared" si="0"/>
        <v>0</v>
      </c>
      <c r="AP45" s="2"/>
      <c r="AQ45" s="2"/>
    </row>
    <row r="46" spans="1:43" x14ac:dyDescent="0.25">
      <c r="A46" s="274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41">
        <f t="shared" si="0"/>
        <v>0</v>
      </c>
      <c r="AP46" s="2"/>
      <c r="AQ46" s="2"/>
    </row>
    <row r="47" spans="1:43" x14ac:dyDescent="0.25">
      <c r="A47" s="274"/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274"/>
      <c r="AO47" s="241">
        <f t="shared" si="0"/>
        <v>0</v>
      </c>
      <c r="AP47" s="2"/>
      <c r="AQ47" s="2"/>
    </row>
    <row r="48" spans="1:43" x14ac:dyDescent="0.25">
      <c r="A48" s="274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41">
        <f t="shared" si="0"/>
        <v>0</v>
      </c>
      <c r="AP48" s="2"/>
      <c r="AQ48" s="2"/>
    </row>
    <row r="49" spans="1:43" x14ac:dyDescent="0.25">
      <c r="A49" s="274"/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4"/>
      <c r="AM49" s="274"/>
      <c r="AN49" s="274"/>
      <c r="AO49" s="241">
        <f t="shared" si="0"/>
        <v>0</v>
      </c>
      <c r="AP49" s="2"/>
      <c r="AQ49" s="2"/>
    </row>
    <row r="50" spans="1:43" x14ac:dyDescent="0.25">
      <c r="A50" s="274"/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274"/>
      <c r="AE50" s="274"/>
      <c r="AF50" s="274"/>
      <c r="AG50" s="274"/>
      <c r="AH50" s="274"/>
      <c r="AI50" s="274"/>
      <c r="AJ50" s="274"/>
      <c r="AK50" s="274"/>
      <c r="AL50" s="274"/>
      <c r="AM50" s="274"/>
      <c r="AN50" s="274"/>
      <c r="AO50" s="241">
        <f t="shared" si="0"/>
        <v>0</v>
      </c>
      <c r="AP50" s="2"/>
      <c r="AQ50" s="2"/>
    </row>
    <row r="51" spans="1:43" x14ac:dyDescent="0.25">
      <c r="A51" s="274"/>
      <c r="B51" s="274"/>
      <c r="C51" s="274"/>
      <c r="D51" s="274"/>
      <c r="E51" s="274"/>
      <c r="F51" s="274"/>
      <c r="G51" s="274"/>
      <c r="H51" s="274"/>
      <c r="I51" s="274"/>
      <c r="J51" s="274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  <c r="X51" s="274"/>
      <c r="Y51" s="274"/>
      <c r="Z51" s="274"/>
      <c r="AA51" s="274"/>
      <c r="AB51" s="274"/>
      <c r="AC51" s="274"/>
      <c r="AD51" s="274"/>
      <c r="AE51" s="274"/>
      <c r="AF51" s="274"/>
      <c r="AG51" s="274"/>
      <c r="AH51" s="274"/>
      <c r="AI51" s="274"/>
      <c r="AJ51" s="274"/>
      <c r="AK51" s="274"/>
      <c r="AL51" s="274"/>
      <c r="AM51" s="274"/>
      <c r="AN51" s="274"/>
      <c r="AO51" s="241">
        <f t="shared" si="0"/>
        <v>0</v>
      </c>
      <c r="AP51" s="2"/>
      <c r="AQ51" s="2"/>
    </row>
    <row r="52" spans="1:43" x14ac:dyDescent="0.25">
      <c r="A52" s="274"/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4"/>
      <c r="AB52" s="274"/>
      <c r="AC52" s="274"/>
      <c r="AD52" s="274"/>
      <c r="AE52" s="274"/>
      <c r="AF52" s="274"/>
      <c r="AG52" s="274"/>
      <c r="AH52" s="274"/>
      <c r="AI52" s="274"/>
      <c r="AJ52" s="274"/>
      <c r="AK52" s="274"/>
      <c r="AL52" s="274"/>
      <c r="AM52" s="274"/>
      <c r="AN52" s="274"/>
      <c r="AO52" s="241">
        <f t="shared" si="0"/>
        <v>0</v>
      </c>
      <c r="AP52" s="2"/>
      <c r="AQ52" s="2"/>
    </row>
    <row r="53" spans="1:43" x14ac:dyDescent="0.25">
      <c r="A53" s="274"/>
      <c r="B53" s="274"/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41">
        <f t="shared" si="0"/>
        <v>0</v>
      </c>
      <c r="AP53" s="2"/>
      <c r="AQ53" s="2"/>
    </row>
    <row r="54" spans="1:43" x14ac:dyDescent="0.25">
      <c r="A54" s="274"/>
      <c r="B54" s="274"/>
      <c r="C54" s="274"/>
      <c r="D54" s="274"/>
      <c r="E54" s="274"/>
      <c r="F54" s="274"/>
      <c r="G54" s="274"/>
      <c r="H54" s="274"/>
      <c r="I54" s="274"/>
      <c r="J54" s="274"/>
      <c r="K54" s="274"/>
      <c r="L54" s="274"/>
      <c r="M54" s="274"/>
      <c r="N54" s="274"/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4"/>
      <c r="AM54" s="274"/>
      <c r="AN54" s="274"/>
      <c r="AO54" s="241">
        <f t="shared" si="0"/>
        <v>0</v>
      </c>
      <c r="AP54" s="2"/>
      <c r="AQ54" s="2"/>
    </row>
    <row r="55" spans="1:43" x14ac:dyDescent="0.25">
      <c r="A55" s="274"/>
      <c r="B55" s="274"/>
      <c r="C55" s="274"/>
      <c r="D55" s="274"/>
      <c r="E55" s="274"/>
      <c r="F55" s="274"/>
      <c r="G55" s="274"/>
      <c r="H55" s="274"/>
      <c r="I55" s="274"/>
      <c r="J55" s="274"/>
      <c r="K55" s="274"/>
      <c r="L55" s="274"/>
      <c r="M55" s="274"/>
      <c r="N55" s="274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274"/>
      <c r="AE55" s="274"/>
      <c r="AF55" s="274"/>
      <c r="AG55" s="274"/>
      <c r="AH55" s="274"/>
      <c r="AI55" s="274"/>
      <c r="AJ55" s="274"/>
      <c r="AK55" s="274"/>
      <c r="AL55" s="274"/>
      <c r="AM55" s="274"/>
      <c r="AN55" s="274"/>
      <c r="AO55" s="241">
        <f t="shared" si="0"/>
        <v>0</v>
      </c>
      <c r="AP55" s="2"/>
      <c r="AQ55" s="2"/>
    </row>
    <row r="56" spans="1:43" x14ac:dyDescent="0.25">
      <c r="A56" s="274"/>
      <c r="B56" s="274"/>
      <c r="C56" s="274"/>
      <c r="D56" s="274"/>
      <c r="E56" s="274"/>
      <c r="F56" s="274"/>
      <c r="G56" s="274"/>
      <c r="H56" s="274"/>
      <c r="I56" s="274"/>
      <c r="J56" s="274"/>
      <c r="K56" s="274"/>
      <c r="L56" s="274"/>
      <c r="M56" s="274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274"/>
      <c r="AE56" s="274"/>
      <c r="AF56" s="274"/>
      <c r="AG56" s="274"/>
      <c r="AH56" s="274"/>
      <c r="AI56" s="274"/>
      <c r="AJ56" s="274"/>
      <c r="AK56" s="274"/>
      <c r="AL56" s="274"/>
      <c r="AM56" s="274"/>
      <c r="AN56" s="274"/>
      <c r="AO56" s="241">
        <f t="shared" si="0"/>
        <v>0</v>
      </c>
      <c r="AP56" s="2"/>
      <c r="AQ56" s="2"/>
    </row>
    <row r="57" spans="1:43" x14ac:dyDescent="0.25">
      <c r="A57" s="274"/>
      <c r="B57" s="274"/>
      <c r="C57" s="274"/>
      <c r="D57" s="274"/>
      <c r="E57" s="274"/>
      <c r="F57" s="274"/>
      <c r="G57" s="274"/>
      <c r="H57" s="274"/>
      <c r="I57" s="274"/>
      <c r="J57" s="274"/>
      <c r="K57" s="274"/>
      <c r="L57" s="274"/>
      <c r="M57" s="274"/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74"/>
      <c r="AD57" s="274"/>
      <c r="AE57" s="274"/>
      <c r="AF57" s="274"/>
      <c r="AG57" s="274"/>
      <c r="AH57" s="274"/>
      <c r="AI57" s="274"/>
      <c r="AJ57" s="274"/>
      <c r="AK57" s="274"/>
      <c r="AL57" s="274"/>
      <c r="AM57" s="274"/>
      <c r="AN57" s="274"/>
      <c r="AO57" s="241">
        <f t="shared" si="0"/>
        <v>0</v>
      </c>
      <c r="AP57" s="2"/>
      <c r="AQ57" s="2"/>
    </row>
    <row r="58" spans="1:43" x14ac:dyDescent="0.25">
      <c r="A58" s="241">
        <f>SUM(A3:A57)</f>
        <v>0</v>
      </c>
      <c r="B58" s="241">
        <f t="shared" ref="B58:AN58" si="1">SUM(B3:B57)</f>
        <v>0</v>
      </c>
      <c r="C58" s="241">
        <f t="shared" si="1"/>
        <v>0</v>
      </c>
      <c r="D58" s="241">
        <f t="shared" si="1"/>
        <v>0</v>
      </c>
      <c r="E58" s="241">
        <f t="shared" si="1"/>
        <v>0</v>
      </c>
      <c r="F58" s="241">
        <f t="shared" si="1"/>
        <v>0</v>
      </c>
      <c r="G58" s="241">
        <f t="shared" si="1"/>
        <v>0</v>
      </c>
      <c r="H58" s="241">
        <f t="shared" si="1"/>
        <v>0</v>
      </c>
      <c r="I58" s="241">
        <f t="shared" si="1"/>
        <v>0</v>
      </c>
      <c r="J58" s="241">
        <f t="shared" si="1"/>
        <v>0</v>
      </c>
      <c r="K58" s="241">
        <f t="shared" si="1"/>
        <v>0</v>
      </c>
      <c r="L58" s="241">
        <f>SUM(L3:L57)</f>
        <v>0</v>
      </c>
      <c r="M58" s="241">
        <f t="shared" si="1"/>
        <v>0</v>
      </c>
      <c r="N58" s="241">
        <f t="shared" si="1"/>
        <v>0</v>
      </c>
      <c r="O58" s="241">
        <f t="shared" si="1"/>
        <v>0</v>
      </c>
      <c r="P58" s="241">
        <f t="shared" si="1"/>
        <v>0</v>
      </c>
      <c r="Q58" s="241">
        <f t="shared" si="1"/>
        <v>0</v>
      </c>
      <c r="R58" s="241">
        <f t="shared" si="1"/>
        <v>0</v>
      </c>
      <c r="S58" s="241">
        <f t="shared" si="1"/>
        <v>0</v>
      </c>
      <c r="T58" s="241">
        <f t="shared" si="1"/>
        <v>0</v>
      </c>
      <c r="U58" s="241">
        <f t="shared" si="1"/>
        <v>0</v>
      </c>
      <c r="V58" s="241">
        <f t="shared" si="1"/>
        <v>0</v>
      </c>
      <c r="W58" s="241">
        <f t="shared" si="1"/>
        <v>0</v>
      </c>
      <c r="X58" s="241">
        <f t="shared" si="1"/>
        <v>0</v>
      </c>
      <c r="Y58" s="241">
        <f t="shared" si="1"/>
        <v>0</v>
      </c>
      <c r="Z58" s="241">
        <f t="shared" si="1"/>
        <v>0</v>
      </c>
      <c r="AA58" s="241">
        <f t="shared" si="1"/>
        <v>0</v>
      </c>
      <c r="AB58" s="241">
        <f t="shared" si="1"/>
        <v>0</v>
      </c>
      <c r="AC58" s="241">
        <f t="shared" si="1"/>
        <v>0</v>
      </c>
      <c r="AD58" s="241">
        <f t="shared" si="1"/>
        <v>0</v>
      </c>
      <c r="AE58" s="241">
        <f t="shared" si="1"/>
        <v>0</v>
      </c>
      <c r="AF58" s="241">
        <f t="shared" si="1"/>
        <v>0</v>
      </c>
      <c r="AG58" s="241">
        <f t="shared" si="1"/>
        <v>0</v>
      </c>
      <c r="AH58" s="241">
        <f t="shared" si="1"/>
        <v>0</v>
      </c>
      <c r="AI58" s="241">
        <f t="shared" si="1"/>
        <v>0</v>
      </c>
      <c r="AJ58" s="241">
        <f t="shared" si="1"/>
        <v>0</v>
      </c>
      <c r="AK58" s="241">
        <f t="shared" si="1"/>
        <v>0</v>
      </c>
      <c r="AL58" s="241">
        <f t="shared" si="1"/>
        <v>0</v>
      </c>
      <c r="AM58" s="241">
        <f t="shared" si="1"/>
        <v>0</v>
      </c>
      <c r="AN58" s="241">
        <f t="shared" si="1"/>
        <v>0</v>
      </c>
      <c r="AO58" s="241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A28" workbookViewId="0">
      <selection activeCell="C45" sqref="C45"/>
    </sheetView>
  </sheetViews>
  <sheetFormatPr baseColWidth="10" defaultRowHeight="12.75" x14ac:dyDescent="0.2"/>
  <cols>
    <col min="1" max="1" width="16.5703125" style="3" customWidth="1"/>
    <col min="2" max="2" width="42.5703125" style="3" customWidth="1"/>
    <col min="3" max="3" width="19" style="3" customWidth="1"/>
    <col min="4" max="4" width="12.7109375" style="3" customWidth="1"/>
    <col min="5" max="5" width="15.28515625" style="3" customWidth="1"/>
    <col min="6" max="6" width="12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0" ht="33" x14ac:dyDescent="0.2">
      <c r="A1" s="377" t="s">
        <v>439</v>
      </c>
      <c r="B1" s="377"/>
      <c r="C1" s="377"/>
      <c r="D1" s="377"/>
      <c r="E1" s="377"/>
      <c r="F1" s="377"/>
      <c r="G1" s="377"/>
      <c r="H1" s="377"/>
      <c r="I1" s="377"/>
      <c r="J1" s="377"/>
    </row>
    <row r="2" spans="1:10" ht="15.75" x14ac:dyDescent="0.25">
      <c r="A2" s="378" t="str">
        <f>'CONS. FUENTES FINAN'!A6</f>
        <v>Hospital Municipal Fantino</v>
      </c>
      <c r="B2" s="378"/>
      <c r="C2" s="378"/>
      <c r="D2" s="378"/>
      <c r="E2" s="378"/>
      <c r="F2" s="378"/>
      <c r="G2" s="378"/>
      <c r="H2" s="378"/>
      <c r="I2" s="378"/>
      <c r="J2" s="378"/>
    </row>
    <row r="3" spans="1:10" ht="15.75" x14ac:dyDescent="0.25">
      <c r="A3" s="378" t="s">
        <v>483</v>
      </c>
      <c r="B3" s="378"/>
      <c r="C3" s="378"/>
      <c r="D3" s="378"/>
      <c r="E3" s="378"/>
      <c r="F3" s="378"/>
      <c r="G3" s="378"/>
      <c r="H3" s="378"/>
      <c r="I3" s="378"/>
      <c r="J3" s="378"/>
    </row>
    <row r="4" spans="1:10" ht="15.75" x14ac:dyDescent="0.25">
      <c r="A4" s="4"/>
      <c r="B4" s="232"/>
      <c r="C4" s="4"/>
      <c r="D4" s="4"/>
      <c r="E4" s="239"/>
      <c r="F4" s="239"/>
      <c r="G4" s="239"/>
      <c r="H4" s="4"/>
      <c r="I4" s="4"/>
      <c r="J4" s="4"/>
    </row>
    <row r="5" spans="1:10" ht="30" x14ac:dyDescent="0.25">
      <c r="A5" s="431" t="s">
        <v>482</v>
      </c>
      <c r="B5" s="431" t="s">
        <v>481</v>
      </c>
      <c r="C5" s="431" t="s">
        <v>480</v>
      </c>
      <c r="D5" s="432" t="s">
        <v>479</v>
      </c>
      <c r="E5" s="433" t="s">
        <v>478</v>
      </c>
      <c r="F5" s="434" t="s">
        <v>477</v>
      </c>
      <c r="G5" s="433" t="s">
        <v>476</v>
      </c>
      <c r="H5" s="431" t="s">
        <v>475</v>
      </c>
      <c r="I5" s="435" t="s">
        <v>474</v>
      </c>
      <c r="J5" s="436" t="s">
        <v>473</v>
      </c>
    </row>
    <row r="6" spans="1:10" s="307" customFormat="1" ht="14.25" x14ac:dyDescent="0.2">
      <c r="A6" s="437">
        <v>130635803</v>
      </c>
      <c r="B6" s="437" t="s">
        <v>692</v>
      </c>
      <c r="C6" s="437">
        <v>40289987558</v>
      </c>
      <c r="D6" s="438">
        <v>45870</v>
      </c>
      <c r="E6" s="439">
        <v>207500</v>
      </c>
      <c r="F6" s="440">
        <v>1082.8599999999999</v>
      </c>
      <c r="G6" s="439">
        <f>+E6-F6</f>
        <v>206417.14</v>
      </c>
      <c r="H6" s="437" t="s">
        <v>774</v>
      </c>
      <c r="I6" s="441">
        <v>5</v>
      </c>
      <c r="J6" s="442" t="s">
        <v>775</v>
      </c>
    </row>
    <row r="7" spans="1:10" s="307" customFormat="1" ht="14.25" x14ac:dyDescent="0.2">
      <c r="A7" s="437">
        <v>40222474724</v>
      </c>
      <c r="B7" s="437" t="s">
        <v>691</v>
      </c>
      <c r="C7" s="437">
        <v>40290479785</v>
      </c>
      <c r="D7" s="438">
        <v>45870</v>
      </c>
      <c r="E7" s="439">
        <v>7000</v>
      </c>
      <c r="F7" s="440">
        <v>700</v>
      </c>
      <c r="G7" s="439">
        <f t="shared" ref="G7:G34" si="0">+E7-F7</f>
        <v>6300</v>
      </c>
      <c r="H7" s="437" t="s">
        <v>705</v>
      </c>
      <c r="I7" s="441">
        <v>5</v>
      </c>
      <c r="J7" s="442" t="s">
        <v>706</v>
      </c>
    </row>
    <row r="8" spans="1:10" s="307" customFormat="1" ht="14.25" x14ac:dyDescent="0.2">
      <c r="A8" s="443" t="s">
        <v>709</v>
      </c>
      <c r="B8" s="437" t="s">
        <v>693</v>
      </c>
      <c r="C8" s="437">
        <v>40312976735</v>
      </c>
      <c r="D8" s="438">
        <v>45873</v>
      </c>
      <c r="E8" s="439">
        <v>7000</v>
      </c>
      <c r="F8" s="440">
        <v>700</v>
      </c>
      <c r="G8" s="439">
        <f t="shared" si="0"/>
        <v>6300</v>
      </c>
      <c r="H8" s="437" t="s">
        <v>707</v>
      </c>
      <c r="I8" s="441">
        <v>5</v>
      </c>
      <c r="J8" s="442" t="s">
        <v>708</v>
      </c>
    </row>
    <row r="9" spans="1:10" s="307" customFormat="1" ht="14.25" x14ac:dyDescent="0.2">
      <c r="A9" s="437">
        <v>40222446284</v>
      </c>
      <c r="B9" s="437" t="s">
        <v>694</v>
      </c>
      <c r="C9" s="437">
        <v>40313220724</v>
      </c>
      <c r="D9" s="438">
        <v>45873</v>
      </c>
      <c r="E9" s="439">
        <v>6500</v>
      </c>
      <c r="F9" s="440">
        <v>650</v>
      </c>
      <c r="G9" s="439">
        <f t="shared" si="0"/>
        <v>5850</v>
      </c>
      <c r="H9" s="437" t="s">
        <v>710</v>
      </c>
      <c r="I9" s="441">
        <v>5</v>
      </c>
      <c r="J9" s="442" t="s">
        <v>711</v>
      </c>
    </row>
    <row r="10" spans="1:10" s="307" customFormat="1" ht="14.25" x14ac:dyDescent="0.2">
      <c r="A10" s="437">
        <v>131371744</v>
      </c>
      <c r="B10" s="437" t="s">
        <v>695</v>
      </c>
      <c r="C10" s="437">
        <v>40347766143</v>
      </c>
      <c r="D10" s="438">
        <v>45877</v>
      </c>
      <c r="E10" s="439">
        <v>172442</v>
      </c>
      <c r="F10" s="440">
        <v>7306.86</v>
      </c>
      <c r="G10" s="439">
        <f t="shared" si="0"/>
        <v>165135.14000000001</v>
      </c>
      <c r="H10" s="437" t="s">
        <v>716</v>
      </c>
      <c r="I10" s="441">
        <v>5</v>
      </c>
      <c r="J10" s="442" t="s">
        <v>717</v>
      </c>
    </row>
    <row r="11" spans="1:10" s="307" customFormat="1" ht="14.25" x14ac:dyDescent="0.2">
      <c r="A11" s="437">
        <v>101070587</v>
      </c>
      <c r="B11" s="437" t="s">
        <v>696</v>
      </c>
      <c r="C11" s="437">
        <v>40347915356</v>
      </c>
      <c r="D11" s="438">
        <v>45877</v>
      </c>
      <c r="E11" s="439">
        <v>90000</v>
      </c>
      <c r="F11" s="440"/>
      <c r="G11" s="439">
        <f t="shared" si="0"/>
        <v>90000</v>
      </c>
      <c r="H11" s="437" t="s">
        <v>714</v>
      </c>
      <c r="I11" s="441">
        <v>5</v>
      </c>
      <c r="J11" s="442" t="s">
        <v>715</v>
      </c>
    </row>
    <row r="12" spans="1:10" s="307" customFormat="1" ht="14.25" x14ac:dyDescent="0.2">
      <c r="A12" s="437">
        <v>131371744</v>
      </c>
      <c r="B12" s="437" t="s">
        <v>697</v>
      </c>
      <c r="C12" s="437">
        <v>40347925923</v>
      </c>
      <c r="D12" s="438">
        <v>45877</v>
      </c>
      <c r="E12" s="439">
        <v>282539.2</v>
      </c>
      <c r="F12" s="440">
        <v>11972</v>
      </c>
      <c r="G12" s="439">
        <f t="shared" si="0"/>
        <v>270567.2</v>
      </c>
      <c r="H12" s="437" t="s">
        <v>712</v>
      </c>
      <c r="I12" s="441">
        <v>5</v>
      </c>
      <c r="J12" s="442" t="s">
        <v>713</v>
      </c>
    </row>
    <row r="13" spans="1:10" s="307" customFormat="1" ht="14.25" x14ac:dyDescent="0.2">
      <c r="A13" s="437">
        <v>131354238</v>
      </c>
      <c r="B13" s="437" t="s">
        <v>698</v>
      </c>
      <c r="C13" s="437">
        <v>40347934103</v>
      </c>
      <c r="D13" s="438">
        <v>45877</v>
      </c>
      <c r="E13" s="439">
        <v>43900</v>
      </c>
      <c r="F13" s="440">
        <v>2195</v>
      </c>
      <c r="G13" s="439">
        <f t="shared" si="0"/>
        <v>41705</v>
      </c>
      <c r="H13" s="437" t="s">
        <v>718</v>
      </c>
      <c r="I13" s="441">
        <v>5</v>
      </c>
      <c r="J13" s="442" t="s">
        <v>719</v>
      </c>
    </row>
    <row r="14" spans="1:10" s="307" customFormat="1" ht="14.25" x14ac:dyDescent="0.2">
      <c r="A14" s="437">
        <v>40220687210</v>
      </c>
      <c r="B14" s="437" t="s">
        <v>699</v>
      </c>
      <c r="C14" s="437">
        <v>40379301133</v>
      </c>
      <c r="D14" s="438">
        <v>45882</v>
      </c>
      <c r="E14" s="439">
        <v>80100</v>
      </c>
      <c r="F14" s="440">
        <v>3719.63</v>
      </c>
      <c r="G14" s="439">
        <f t="shared" si="0"/>
        <v>76380.37</v>
      </c>
      <c r="H14" s="437" t="s">
        <v>720</v>
      </c>
      <c r="I14" s="441">
        <v>5</v>
      </c>
      <c r="J14" s="442" t="s">
        <v>721</v>
      </c>
    </row>
    <row r="15" spans="1:10" s="307" customFormat="1" ht="14.25" x14ac:dyDescent="0.2">
      <c r="A15" s="437">
        <v>101012803</v>
      </c>
      <c r="B15" s="437" t="s">
        <v>700</v>
      </c>
      <c r="C15" s="437">
        <v>40389945203</v>
      </c>
      <c r="D15" s="438">
        <v>45883</v>
      </c>
      <c r="E15" s="439">
        <v>29283.14</v>
      </c>
      <c r="F15" s="440">
        <v>1280.3499999999999</v>
      </c>
      <c r="G15" s="439">
        <f t="shared" si="0"/>
        <v>28002.79</v>
      </c>
      <c r="H15" s="437" t="s">
        <v>722</v>
      </c>
      <c r="I15" s="441">
        <v>5</v>
      </c>
      <c r="J15" s="442" t="s">
        <v>723</v>
      </c>
    </row>
    <row r="16" spans="1:10" s="307" customFormat="1" ht="14.25" x14ac:dyDescent="0.2">
      <c r="A16" s="437">
        <v>133087723</v>
      </c>
      <c r="B16" s="437" t="s">
        <v>739</v>
      </c>
      <c r="C16" s="437">
        <v>40389949642</v>
      </c>
      <c r="D16" s="438">
        <v>45883</v>
      </c>
      <c r="E16" s="439">
        <v>31525</v>
      </c>
      <c r="F16" s="440">
        <v>1576.25</v>
      </c>
      <c r="G16" s="439">
        <f t="shared" si="0"/>
        <v>29948.75</v>
      </c>
      <c r="H16" s="437" t="s">
        <v>724</v>
      </c>
      <c r="I16" s="441">
        <v>5</v>
      </c>
      <c r="J16" s="442" t="s">
        <v>725</v>
      </c>
    </row>
    <row r="17" spans="1:11" s="307" customFormat="1" ht="14.25" x14ac:dyDescent="0.2">
      <c r="A17" s="437">
        <v>130186121</v>
      </c>
      <c r="B17" s="437" t="s">
        <v>701</v>
      </c>
      <c r="C17" s="437">
        <v>40389954767</v>
      </c>
      <c r="D17" s="438">
        <v>45883</v>
      </c>
      <c r="E17" s="439">
        <v>94364.4</v>
      </c>
      <c r="F17" s="440"/>
      <c r="G17" s="439">
        <f t="shared" si="0"/>
        <v>94364.4</v>
      </c>
      <c r="H17" s="437" t="s">
        <v>726</v>
      </c>
      <c r="I17" s="441">
        <v>5</v>
      </c>
      <c r="J17" s="442" t="s">
        <v>727</v>
      </c>
    </row>
    <row r="18" spans="1:11" s="307" customFormat="1" ht="14.25" x14ac:dyDescent="0.2">
      <c r="A18" s="437">
        <v>131616313</v>
      </c>
      <c r="B18" s="437" t="s">
        <v>702</v>
      </c>
      <c r="C18" s="437">
        <v>40389961855</v>
      </c>
      <c r="D18" s="438">
        <v>45883</v>
      </c>
      <c r="E18" s="439">
        <v>59000</v>
      </c>
      <c r="F18" s="440">
        <v>2500</v>
      </c>
      <c r="G18" s="439">
        <f t="shared" si="0"/>
        <v>56500</v>
      </c>
      <c r="H18" s="437" t="s">
        <v>728</v>
      </c>
      <c r="I18" s="441">
        <v>5</v>
      </c>
      <c r="J18" s="442" t="s">
        <v>729</v>
      </c>
    </row>
    <row r="19" spans="1:11" s="307" customFormat="1" ht="14.25" x14ac:dyDescent="0.2">
      <c r="A19" s="437">
        <v>101001577</v>
      </c>
      <c r="B19" s="437" t="s">
        <v>703</v>
      </c>
      <c r="C19" s="437">
        <v>40400403968</v>
      </c>
      <c r="D19" s="438">
        <v>45884</v>
      </c>
      <c r="E19" s="439">
        <v>15857.73</v>
      </c>
      <c r="F19" s="440"/>
      <c r="G19" s="439">
        <f t="shared" si="0"/>
        <v>15857.73</v>
      </c>
      <c r="H19" s="437" t="s">
        <v>730</v>
      </c>
      <c r="I19" s="441">
        <v>5</v>
      </c>
      <c r="J19" s="442" t="s">
        <v>731</v>
      </c>
    </row>
    <row r="20" spans="1:11" s="307" customFormat="1" ht="14.25" x14ac:dyDescent="0.2">
      <c r="A20" s="437">
        <v>132073029</v>
      </c>
      <c r="B20" s="437" t="s">
        <v>704</v>
      </c>
      <c r="C20" s="437">
        <v>40401082956</v>
      </c>
      <c r="D20" s="438">
        <v>45884</v>
      </c>
      <c r="E20" s="439">
        <v>147410</v>
      </c>
      <c r="F20" s="440">
        <v>6694.28</v>
      </c>
      <c r="G20" s="439">
        <f t="shared" si="0"/>
        <v>140715.72</v>
      </c>
      <c r="H20" s="437" t="s">
        <v>720</v>
      </c>
      <c r="I20" s="441">
        <v>5</v>
      </c>
      <c r="J20" s="442" t="s">
        <v>732</v>
      </c>
    </row>
    <row r="21" spans="1:11" s="307" customFormat="1" ht="14.25" x14ac:dyDescent="0.2">
      <c r="A21" s="444">
        <v>131078842</v>
      </c>
      <c r="B21" s="445" t="s">
        <v>733</v>
      </c>
      <c r="C21" s="446">
        <v>40476789496</v>
      </c>
      <c r="D21" s="438">
        <v>45894</v>
      </c>
      <c r="E21" s="439">
        <v>40192.400000000001</v>
      </c>
      <c r="F21" s="440">
        <v>1909</v>
      </c>
      <c r="G21" s="439">
        <f t="shared" si="0"/>
        <v>38283.4</v>
      </c>
      <c r="H21" s="437" t="s">
        <v>722</v>
      </c>
      <c r="I21" s="441">
        <v>5</v>
      </c>
      <c r="J21" s="442" t="s">
        <v>750</v>
      </c>
    </row>
    <row r="22" spans="1:11" s="307" customFormat="1" ht="14.25" x14ac:dyDescent="0.2">
      <c r="A22" s="444">
        <v>101572884</v>
      </c>
      <c r="B22" s="445" t="s">
        <v>735</v>
      </c>
      <c r="C22" s="446">
        <v>40476797955</v>
      </c>
      <c r="D22" s="438">
        <v>45894</v>
      </c>
      <c r="E22" s="439">
        <v>146353.43</v>
      </c>
      <c r="F22" s="440">
        <v>6201.41</v>
      </c>
      <c r="G22" s="439">
        <f t="shared" si="0"/>
        <v>140152.01999999999</v>
      </c>
      <c r="H22" s="437" t="s">
        <v>752</v>
      </c>
      <c r="I22" s="441">
        <v>5</v>
      </c>
      <c r="J22" s="442" t="s">
        <v>751</v>
      </c>
    </row>
    <row r="23" spans="1:11" s="307" customFormat="1" ht="14.25" x14ac:dyDescent="0.2">
      <c r="A23" s="444">
        <v>132519809</v>
      </c>
      <c r="B23" s="445" t="s">
        <v>736</v>
      </c>
      <c r="C23" s="446">
        <v>40476803667</v>
      </c>
      <c r="D23" s="438">
        <v>45894</v>
      </c>
      <c r="E23" s="439">
        <v>13350</v>
      </c>
      <c r="F23" s="440">
        <v>667.5</v>
      </c>
      <c r="G23" s="439">
        <f t="shared" si="0"/>
        <v>12682.5</v>
      </c>
      <c r="H23" s="437" t="s">
        <v>722</v>
      </c>
      <c r="I23" s="441">
        <v>5</v>
      </c>
      <c r="J23" s="442" t="s">
        <v>753</v>
      </c>
    </row>
    <row r="24" spans="1:11" s="307" customFormat="1" ht="28.5" x14ac:dyDescent="0.2">
      <c r="A24" s="444">
        <v>101070587</v>
      </c>
      <c r="B24" s="445" t="s">
        <v>696</v>
      </c>
      <c r="C24" s="446">
        <v>40476830242</v>
      </c>
      <c r="D24" s="438">
        <v>45894</v>
      </c>
      <c r="E24" s="439">
        <v>179842.35</v>
      </c>
      <c r="F24" s="440"/>
      <c r="G24" s="439">
        <f t="shared" si="0"/>
        <v>179842.35</v>
      </c>
      <c r="H24" s="437" t="s">
        <v>755</v>
      </c>
      <c r="I24" s="441">
        <v>5</v>
      </c>
      <c r="J24" s="442" t="s">
        <v>754</v>
      </c>
    </row>
    <row r="25" spans="1:11" s="307" customFormat="1" ht="14.25" x14ac:dyDescent="0.2">
      <c r="A25" s="444">
        <v>131896342</v>
      </c>
      <c r="B25" s="445" t="s">
        <v>734</v>
      </c>
      <c r="C25" s="446">
        <v>40476837404</v>
      </c>
      <c r="D25" s="438">
        <v>45894</v>
      </c>
      <c r="E25" s="439">
        <v>67445</v>
      </c>
      <c r="F25" s="440">
        <v>2879.76</v>
      </c>
      <c r="G25" s="439">
        <f t="shared" si="0"/>
        <v>64565.24</v>
      </c>
      <c r="H25" s="437" t="s">
        <v>757</v>
      </c>
      <c r="I25" s="441">
        <v>5</v>
      </c>
      <c r="J25" s="442" t="s">
        <v>756</v>
      </c>
    </row>
    <row r="26" spans="1:11" s="307" customFormat="1" ht="14.25" x14ac:dyDescent="0.2">
      <c r="A26" s="444">
        <v>133056208</v>
      </c>
      <c r="B26" s="445" t="s">
        <v>737</v>
      </c>
      <c r="C26" s="446">
        <v>40476843819</v>
      </c>
      <c r="D26" s="438">
        <v>45894</v>
      </c>
      <c r="E26" s="439">
        <v>60158.76</v>
      </c>
      <c r="F26" s="440">
        <v>2549.1</v>
      </c>
      <c r="G26" s="439">
        <f t="shared" si="0"/>
        <v>57609.66</v>
      </c>
      <c r="H26" s="437" t="s">
        <v>757</v>
      </c>
      <c r="I26" s="441">
        <v>5</v>
      </c>
      <c r="J26" s="442" t="s">
        <v>758</v>
      </c>
    </row>
    <row r="27" spans="1:11" ht="15" x14ac:dyDescent="0.2">
      <c r="A27" s="428">
        <v>131354238</v>
      </c>
      <c r="B27" s="445" t="s">
        <v>698</v>
      </c>
      <c r="C27" s="446">
        <v>40476851856</v>
      </c>
      <c r="D27" s="447">
        <v>45894</v>
      </c>
      <c r="E27" s="448">
        <v>63107.78</v>
      </c>
      <c r="F27" s="430">
        <v>2949.55</v>
      </c>
      <c r="G27" s="439">
        <f t="shared" si="0"/>
        <v>60158.229999999996</v>
      </c>
      <c r="H27" s="449" t="s">
        <v>755</v>
      </c>
      <c r="I27" s="450">
        <v>5</v>
      </c>
      <c r="J27" s="451" t="s">
        <v>759</v>
      </c>
      <c r="K27" s="232"/>
    </row>
    <row r="28" spans="1:11" ht="15" x14ac:dyDescent="0.2">
      <c r="A28" s="428">
        <v>132902262</v>
      </c>
      <c r="B28" s="445" t="s">
        <v>740</v>
      </c>
      <c r="C28" s="446">
        <v>40482755918</v>
      </c>
      <c r="D28" s="447">
        <v>45895</v>
      </c>
      <c r="E28" s="448">
        <v>134406.72</v>
      </c>
      <c r="F28" s="430">
        <v>5695.2</v>
      </c>
      <c r="G28" s="439">
        <f t="shared" si="0"/>
        <v>128711.52</v>
      </c>
      <c r="H28" s="449" t="s">
        <v>761</v>
      </c>
      <c r="I28" s="450">
        <v>5</v>
      </c>
      <c r="J28" s="451" t="s">
        <v>760</v>
      </c>
      <c r="K28" s="232"/>
    </row>
    <row r="29" spans="1:11" ht="28.5" x14ac:dyDescent="0.2">
      <c r="A29" s="428">
        <v>131371744</v>
      </c>
      <c r="B29" s="452" t="s">
        <v>695</v>
      </c>
      <c r="C29" s="449">
        <v>40490015186</v>
      </c>
      <c r="D29" s="447">
        <v>45896</v>
      </c>
      <c r="E29" s="448">
        <v>12095</v>
      </c>
      <c r="F29" s="430">
        <v>812.5</v>
      </c>
      <c r="G29" s="439">
        <v>11582.5</v>
      </c>
      <c r="H29" s="449" t="s">
        <v>763</v>
      </c>
      <c r="I29" s="450">
        <v>5</v>
      </c>
      <c r="J29" s="451" t="s">
        <v>762</v>
      </c>
      <c r="K29" s="232"/>
    </row>
    <row r="30" spans="1:11" ht="18.75" customHeight="1" x14ac:dyDescent="0.2">
      <c r="A30" s="428">
        <v>131323032</v>
      </c>
      <c r="B30" s="445" t="s">
        <v>738</v>
      </c>
      <c r="C30" s="449">
        <v>40493840033</v>
      </c>
      <c r="D30" s="447">
        <v>45896</v>
      </c>
      <c r="E30" s="448">
        <v>128761.60000000001</v>
      </c>
      <c r="F30" s="430"/>
      <c r="G30" s="439">
        <f t="shared" si="0"/>
        <v>128761.60000000001</v>
      </c>
      <c r="H30" s="449" t="s">
        <v>765</v>
      </c>
      <c r="I30" s="450">
        <v>5</v>
      </c>
      <c r="J30" s="451" t="s">
        <v>764</v>
      </c>
      <c r="K30" s="232"/>
    </row>
    <row r="31" spans="1:11" ht="18" customHeight="1" x14ac:dyDescent="0.2">
      <c r="A31" s="428">
        <v>101062088</v>
      </c>
      <c r="B31" s="445" t="s">
        <v>741</v>
      </c>
      <c r="C31" s="449">
        <v>40499788809</v>
      </c>
      <c r="D31" s="447">
        <v>45897</v>
      </c>
      <c r="E31" s="448">
        <v>130996.92</v>
      </c>
      <c r="F31" s="430"/>
      <c r="G31" s="439">
        <f t="shared" si="0"/>
        <v>130996.92</v>
      </c>
      <c r="H31" s="449" t="s">
        <v>724</v>
      </c>
      <c r="I31" s="450">
        <v>5</v>
      </c>
      <c r="J31" s="451" t="s">
        <v>766</v>
      </c>
      <c r="K31" s="232"/>
    </row>
    <row r="32" spans="1:11" ht="18.75" customHeight="1" x14ac:dyDescent="0.2">
      <c r="A32" s="428">
        <v>133305291</v>
      </c>
      <c r="B32" s="445" t="s">
        <v>742</v>
      </c>
      <c r="C32" s="449">
        <v>40499830260</v>
      </c>
      <c r="D32" s="447">
        <v>45897</v>
      </c>
      <c r="E32" s="448">
        <v>65111.199999999997</v>
      </c>
      <c r="F32" s="430">
        <v>3255.56</v>
      </c>
      <c r="G32" s="439">
        <f t="shared" si="0"/>
        <v>61855.64</v>
      </c>
      <c r="H32" s="449" t="s">
        <v>768</v>
      </c>
      <c r="I32" s="450">
        <v>5</v>
      </c>
      <c r="J32" s="451" t="s">
        <v>767</v>
      </c>
      <c r="K32" s="232"/>
    </row>
    <row r="33" spans="1:11" ht="18.75" customHeight="1" x14ac:dyDescent="0.2">
      <c r="A33" s="428">
        <v>131505635</v>
      </c>
      <c r="B33" s="445" t="s">
        <v>743</v>
      </c>
      <c r="C33" s="449">
        <v>40500678658</v>
      </c>
      <c r="D33" s="447">
        <v>45897</v>
      </c>
      <c r="E33" s="448">
        <v>21098.400000000001</v>
      </c>
      <c r="F33" s="430"/>
      <c r="G33" s="439">
        <f t="shared" si="0"/>
        <v>21098.400000000001</v>
      </c>
      <c r="H33" s="449" t="s">
        <v>770</v>
      </c>
      <c r="I33" s="450">
        <v>5</v>
      </c>
      <c r="J33" s="451" t="s">
        <v>769</v>
      </c>
      <c r="K33" s="232"/>
    </row>
    <row r="34" spans="1:11" ht="20.25" customHeight="1" x14ac:dyDescent="0.2">
      <c r="A34" s="428">
        <v>131868152</v>
      </c>
      <c r="B34" s="445" t="s">
        <v>744</v>
      </c>
      <c r="C34" s="449">
        <v>40503285354</v>
      </c>
      <c r="D34" s="447">
        <v>45897</v>
      </c>
      <c r="E34" s="448">
        <v>30000</v>
      </c>
      <c r="F34" s="430">
        <v>1271.18</v>
      </c>
      <c r="G34" s="439">
        <f t="shared" si="0"/>
        <v>28728.82</v>
      </c>
      <c r="H34" s="449" t="s">
        <v>772</v>
      </c>
      <c r="I34" s="450">
        <v>5</v>
      </c>
      <c r="J34" s="451" t="s">
        <v>771</v>
      </c>
      <c r="K34" s="232"/>
    </row>
    <row r="35" spans="1:11" ht="17.25" customHeight="1" x14ac:dyDescent="0.2">
      <c r="A35" s="428">
        <v>401506254</v>
      </c>
      <c r="B35" s="445" t="s">
        <v>749</v>
      </c>
      <c r="C35" s="449">
        <v>40512209665</v>
      </c>
      <c r="D35" s="447">
        <v>45898</v>
      </c>
      <c r="E35" s="448"/>
      <c r="F35" s="430"/>
      <c r="G35" s="439">
        <v>68567.990000000005</v>
      </c>
      <c r="H35" s="449" t="s">
        <v>773</v>
      </c>
      <c r="I35" s="449"/>
      <c r="J35" s="451"/>
      <c r="K35" s="232"/>
    </row>
    <row r="36" spans="1:11" ht="15" x14ac:dyDescent="0.2">
      <c r="A36" s="427">
        <v>401010062</v>
      </c>
      <c r="B36" s="449" t="s">
        <v>748</v>
      </c>
      <c r="C36" s="449"/>
      <c r="D36" s="447"/>
      <c r="E36" s="429">
        <v>3703.56</v>
      </c>
      <c r="F36" s="430"/>
      <c r="G36" s="430">
        <v>3703.56</v>
      </c>
      <c r="H36" s="449" t="s">
        <v>776</v>
      </c>
      <c r="I36" s="449"/>
      <c r="J36" s="437"/>
      <c r="K36" s="230"/>
    </row>
    <row r="37" spans="1:11" ht="15.75" x14ac:dyDescent="0.25">
      <c r="A37" s="229"/>
      <c r="B37" s="228" t="s">
        <v>472</v>
      </c>
      <c r="C37" s="227"/>
      <c r="D37" s="226"/>
      <c r="E37" s="222">
        <f>SUM(E6:E36)</f>
        <v>2371044.59</v>
      </c>
      <c r="F37" s="222">
        <f>SUM(F6:F36)</f>
        <v>68567.989999999991</v>
      </c>
      <c r="G37" s="222">
        <f>SUM(G6:G36)</f>
        <v>2371344.5900000003</v>
      </c>
      <c r="H37" s="224"/>
      <c r="I37" s="223"/>
      <c r="J37" s="222"/>
    </row>
    <row r="38" spans="1:11" x14ac:dyDescent="0.2">
      <c r="B38" s="217"/>
      <c r="C38" s="216"/>
      <c r="D38" s="215"/>
      <c r="E38" s="221"/>
      <c r="F38" s="221"/>
      <c r="G38" s="221"/>
      <c r="H38" s="221"/>
      <c r="I38" s="220"/>
    </row>
    <row r="39" spans="1:11" x14ac:dyDescent="0.2">
      <c r="B39" s="217"/>
      <c r="C39" s="216"/>
      <c r="D39" s="215"/>
      <c r="E39" s="221"/>
      <c r="F39" s="221"/>
      <c r="G39" s="221"/>
      <c r="H39" s="221"/>
      <c r="I39" s="220"/>
    </row>
    <row r="40" spans="1:11" x14ac:dyDescent="0.2">
      <c r="A40" s="3" t="s">
        <v>441</v>
      </c>
    </row>
    <row r="41" spans="1:11" ht="18.75" x14ac:dyDescent="0.3">
      <c r="A41" s="219" t="s">
        <v>471</v>
      </c>
      <c r="B41" s="218"/>
      <c r="C41" s="218"/>
      <c r="D41" s="218"/>
      <c r="E41" s="218"/>
      <c r="F41" s="218"/>
      <c r="G41" s="218"/>
      <c r="H41" s="218"/>
      <c r="I41" s="218"/>
      <c r="J41" s="218"/>
    </row>
    <row r="42" spans="1:11" ht="15" x14ac:dyDescent="0.25">
      <c r="B42" s="217"/>
      <c r="C42" s="216"/>
      <c r="D42" s="215"/>
      <c r="E42" s="214"/>
      <c r="F42" s="214"/>
      <c r="G42" s="214"/>
      <c r="H42" s="211"/>
      <c r="I42" s="211"/>
      <c r="J42" s="210"/>
    </row>
    <row r="43" spans="1:11" ht="15.75" x14ac:dyDescent="0.25">
      <c r="A43" s="213" t="s">
        <v>777</v>
      </c>
      <c r="B43" s="212"/>
      <c r="C43" s="212"/>
      <c r="D43" s="212"/>
      <c r="E43" s="212" t="s">
        <v>778</v>
      </c>
      <c r="F43" s="212"/>
      <c r="G43" s="212"/>
      <c r="H43" s="211"/>
      <c r="I43" s="211" t="s">
        <v>779</v>
      </c>
      <c r="J43" s="210"/>
    </row>
    <row r="44" spans="1:11" ht="15" x14ac:dyDescent="0.25">
      <c r="A44" s="211" t="s">
        <v>780</v>
      </c>
      <c r="B44" s="211"/>
      <c r="C44" s="211"/>
      <c r="D44" s="211"/>
      <c r="E44" s="211" t="s">
        <v>781</v>
      </c>
      <c r="F44" s="211"/>
      <c r="G44" s="211"/>
      <c r="H44" s="211"/>
      <c r="I44" s="211" t="s">
        <v>782</v>
      </c>
      <c r="J44" s="210"/>
    </row>
    <row r="45" spans="1:11" ht="15" x14ac:dyDescent="0.25">
      <c r="A45" s="209"/>
      <c r="B45" s="209"/>
      <c r="C45" s="209"/>
      <c r="D45" s="209"/>
      <c r="E45" s="209"/>
      <c r="F45" s="209"/>
      <c r="G45" s="209"/>
      <c r="H45" s="209"/>
      <c r="I45" s="209"/>
      <c r="J45" s="208"/>
    </row>
    <row r="46" spans="1:11" ht="15" x14ac:dyDescent="0.25">
      <c r="A46" s="209"/>
      <c r="B46" s="209"/>
      <c r="C46" s="209"/>
      <c r="D46" s="209"/>
      <c r="E46" s="209"/>
      <c r="F46" s="209"/>
      <c r="G46" s="209"/>
      <c r="H46" s="209"/>
      <c r="I46" s="209"/>
      <c r="J46" s="208"/>
    </row>
    <row r="47" spans="1:11" x14ac:dyDescent="0.2">
      <c r="A47" s="207"/>
      <c r="B47" s="207"/>
      <c r="C47" s="207"/>
      <c r="D47" s="207"/>
      <c r="E47" s="207"/>
      <c r="F47" s="207"/>
      <c r="G47" s="207"/>
      <c r="H47" s="207"/>
      <c r="I47" s="207"/>
      <c r="J47" s="207"/>
    </row>
    <row r="48" spans="1:11" x14ac:dyDescent="0.2">
      <c r="A48" s="207"/>
      <c r="B48" s="207"/>
      <c r="C48" s="207"/>
      <c r="D48" s="207"/>
      <c r="E48" s="207"/>
      <c r="F48" s="207"/>
      <c r="G48" s="207"/>
      <c r="H48" s="207"/>
      <c r="I48" s="207"/>
      <c r="J48" s="207"/>
    </row>
  </sheetData>
  <mergeCells count="3">
    <mergeCell ref="A1:J1"/>
    <mergeCell ref="A2:J2"/>
    <mergeCell ref="A3:J3"/>
  </mergeCells>
  <pageMargins left="0.25" right="0.25" top="0.75" bottom="0.75" header="0.3" footer="0.3"/>
  <pageSetup paperSize="5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C19" sqref="C19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18" t="s">
        <v>171</v>
      </c>
      <c r="B1" s="418"/>
      <c r="C1" s="418"/>
      <c r="D1" s="418"/>
      <c r="E1" s="418"/>
    </row>
    <row r="2" spans="1:5" ht="20.25" x14ac:dyDescent="0.3">
      <c r="A2" s="419" t="str">
        <f>'CONS. FUENTES FINAN'!A6</f>
        <v>Hospital Municipal Fantino</v>
      </c>
      <c r="B2" s="419"/>
      <c r="C2" s="419"/>
      <c r="D2" s="419"/>
      <c r="E2" s="419"/>
    </row>
    <row r="3" spans="1:5" ht="15.75" x14ac:dyDescent="0.25">
      <c r="A3" s="420" t="s">
        <v>470</v>
      </c>
      <c r="B3" s="420"/>
      <c r="C3" s="420"/>
      <c r="D3" s="420"/>
      <c r="E3" s="420"/>
    </row>
    <row r="4" spans="1:5" ht="15.75" x14ac:dyDescent="0.25">
      <c r="A4" s="420">
        <v>2025</v>
      </c>
      <c r="B4" s="420"/>
      <c r="C4" s="420"/>
      <c r="D4" s="420"/>
      <c r="E4" s="420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21" t="s">
        <v>469</v>
      </c>
      <c r="B6" s="423" t="s">
        <v>468</v>
      </c>
      <c r="C6" s="425" t="s">
        <v>467</v>
      </c>
      <c r="D6" s="421" t="s">
        <v>423</v>
      </c>
      <c r="E6" s="421" t="s">
        <v>148</v>
      </c>
    </row>
    <row r="7" spans="1:5" ht="20.25" customHeight="1" thickBot="1" x14ac:dyDescent="0.25">
      <c r="A7" s="422"/>
      <c r="B7" s="424"/>
      <c r="C7" s="426"/>
      <c r="D7" s="422"/>
      <c r="E7" s="422"/>
    </row>
    <row r="8" spans="1:5" ht="20.25" x14ac:dyDescent="0.25">
      <c r="A8" s="202" t="s">
        <v>466</v>
      </c>
      <c r="B8" s="201"/>
      <c r="C8" s="201"/>
      <c r="D8" s="200"/>
      <c r="E8" s="199"/>
    </row>
    <row r="9" spans="1:5" ht="18.75" x14ac:dyDescent="0.3">
      <c r="A9" s="205" t="s">
        <v>465</v>
      </c>
      <c r="B9" s="194">
        <f>+'CONSOLIDADO FR'!J146+'CONSOLIDADO FR'!K199</f>
        <v>396597.14999999997</v>
      </c>
      <c r="C9" s="194">
        <f>'CONS. FUENTES FINAN'!H245+'CONS. FUENTES FINAN'!H315</f>
        <v>366044.56</v>
      </c>
      <c r="D9" s="194">
        <f>SUM(B9:C9)</f>
        <v>762641.71</v>
      </c>
      <c r="E9" s="196">
        <f>+D9/D12</f>
        <v>0.71798223832061359</v>
      </c>
    </row>
    <row r="10" spans="1:5" ht="18.75" x14ac:dyDescent="0.3">
      <c r="A10" s="197" t="s">
        <v>464</v>
      </c>
      <c r="B10" s="194">
        <f>'CONSOLIDADO FR'!K192</f>
        <v>0</v>
      </c>
      <c r="C10" s="194">
        <f>'CONS. FUENTES FINAN'!H302</f>
        <v>120070.55</v>
      </c>
      <c r="D10" s="194">
        <f>SUM(B10:C10)</f>
        <v>120070.55</v>
      </c>
      <c r="E10" s="196">
        <f>+D10/D12</f>
        <v>0.11303934877281648</v>
      </c>
    </row>
    <row r="11" spans="1:5" ht="18.75" x14ac:dyDescent="0.3">
      <c r="A11" s="197" t="s">
        <v>463</v>
      </c>
      <c r="B11" s="194">
        <f>'CONSOLIDADO FR'!K188+'CONSOLIDADO FR'!K189</f>
        <v>0</v>
      </c>
      <c r="C11" s="194">
        <f>'CONS. FUENTES FINAN'!H296+'CONS. FUENTES FINAN'!H297+'CONS. FUENTES FINAN'!H298</f>
        <v>179489.1</v>
      </c>
      <c r="D11" s="194">
        <f>SUM(B11:C11)</f>
        <v>179489.1</v>
      </c>
      <c r="E11" s="196">
        <f>+D11/D12</f>
        <v>0.16897841290656979</v>
      </c>
    </row>
    <row r="12" spans="1:5" ht="18.75" x14ac:dyDescent="0.3">
      <c r="A12" s="204" t="s">
        <v>444</v>
      </c>
      <c r="B12" s="190">
        <f>SUM(B9:B11)</f>
        <v>396597.14999999997</v>
      </c>
      <c r="C12" s="190">
        <f>SUM(C9:C11)</f>
        <v>665604.21</v>
      </c>
      <c r="D12" s="190">
        <f>SUM(D9:D11)</f>
        <v>1062201.3600000001</v>
      </c>
      <c r="E12" s="203">
        <f>+D12/D39</f>
        <v>0.41395612592901798</v>
      </c>
    </row>
    <row r="13" spans="1:5" ht="20.25" x14ac:dyDescent="0.25">
      <c r="A13" s="202" t="s">
        <v>462</v>
      </c>
      <c r="B13" s="201"/>
      <c r="C13" s="201"/>
      <c r="D13" s="200"/>
      <c r="E13" s="199"/>
    </row>
    <row r="14" spans="1:5" ht="18.75" x14ac:dyDescent="0.3">
      <c r="A14" s="197" t="s">
        <v>461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7000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542848.88</v>
      </c>
      <c r="D14" s="193">
        <f>SUM(B14:C14)</f>
        <v>549848.88</v>
      </c>
      <c r="E14" s="196">
        <f>+D14/D16</f>
        <v>0.99509896698798384</v>
      </c>
    </row>
    <row r="15" spans="1:5" ht="18.75" x14ac:dyDescent="0.3">
      <c r="A15" s="197" t="s">
        <v>460</v>
      </c>
      <c r="B15" s="194">
        <f>+'CONSOLIDADO FR'!K203</f>
        <v>0</v>
      </c>
      <c r="C15" s="194">
        <f>'CONS. FUENTES FINAN'!H320</f>
        <v>2708.1</v>
      </c>
      <c r="D15" s="193">
        <f>SUM(B15:C15)</f>
        <v>2708.1</v>
      </c>
      <c r="E15" s="196">
        <f>+D15/D16</f>
        <v>4.9010330120162447E-3</v>
      </c>
    </row>
    <row r="16" spans="1:5" ht="18.75" x14ac:dyDescent="0.3">
      <c r="A16" s="204" t="s">
        <v>444</v>
      </c>
      <c r="B16" s="190">
        <f>SUM(B14:B15)</f>
        <v>7000</v>
      </c>
      <c r="C16" s="190">
        <f>SUM(C14:C15)</f>
        <v>545556.98</v>
      </c>
      <c r="D16" s="190">
        <f>SUM(D14:D15)</f>
        <v>552556.98</v>
      </c>
      <c r="E16" s="203">
        <f>+D16/D39</f>
        <v>0.21533991144187373</v>
      </c>
    </row>
    <row r="17" spans="1:5" ht="20.25" x14ac:dyDescent="0.25">
      <c r="A17" s="202" t="s">
        <v>459</v>
      </c>
      <c r="B17" s="201"/>
      <c r="C17" s="201"/>
      <c r="D17" s="200"/>
      <c r="E17" s="199"/>
    </row>
    <row r="18" spans="1:5" ht="18.75" x14ac:dyDescent="0.3">
      <c r="A18" s="198" t="s">
        <v>458</v>
      </c>
      <c r="B18" s="194"/>
      <c r="C18" s="194">
        <f>'CONS. FUENTES FINAN'!H26</f>
        <v>0</v>
      </c>
      <c r="D18" s="193">
        <f t="shared" ref="D18:D33" si="0">SUM(B18:C18)</f>
        <v>0</v>
      </c>
      <c r="E18" s="196">
        <f>+D18/D38</f>
        <v>0</v>
      </c>
    </row>
    <row r="19" spans="1:5" ht="18.75" x14ac:dyDescent="0.3">
      <c r="A19" s="197" t="s">
        <v>457</v>
      </c>
      <c r="B19" s="194">
        <f>+'CONSOLIDADO FR'!K21+'CONSOLIDADO FR'!K23+'CONSOLIDADO FR'!K25+'CONSOLIDADO FR'!K27</f>
        <v>12058.15</v>
      </c>
      <c r="C19" s="194">
        <f>'CONS. FUENTES FINAN'!H91+'CONS. FUENTES FINAN'!H93+'CONS. FUENTES FINAN'!H95+'CONS. FUENTES FINAN'!H97</f>
        <v>15857.73</v>
      </c>
      <c r="D19" s="193">
        <f t="shared" si="0"/>
        <v>27915.879999999997</v>
      </c>
      <c r="E19" s="196">
        <f>+D19/D38</f>
        <v>2.9347529990411441E-2</v>
      </c>
    </row>
    <row r="20" spans="1:5" ht="18.75" x14ac:dyDescent="0.3">
      <c r="A20" s="197" t="s">
        <v>606</v>
      </c>
      <c r="B20" s="194">
        <f>'CONSOLIDADO FR'!K29+'CONSOLIDADO FR'!K31+'CONSOLIDADO FR'!K33</f>
        <v>12000</v>
      </c>
      <c r="C20" s="193">
        <f>'CONS. FUENTES FINAN'!H99+'CONS. FUENTES FINAN'!H102+'CONS. FUENTES FINAN'!H104</f>
        <v>0</v>
      </c>
      <c r="D20" s="193">
        <f t="shared" si="0"/>
        <v>12000</v>
      </c>
      <c r="E20" s="196"/>
    </row>
    <row r="21" spans="1:5" ht="18.75" x14ac:dyDescent="0.3">
      <c r="A21" s="197" t="s">
        <v>456</v>
      </c>
      <c r="B21" s="194">
        <f>+'CONSOLIDADO FR'!I39</f>
        <v>40100</v>
      </c>
      <c r="C21" s="193">
        <f>'CONS. FUENTES FINAN'!H111</f>
        <v>0</v>
      </c>
      <c r="D21" s="193">
        <f t="shared" si="0"/>
        <v>40100</v>
      </c>
      <c r="E21" s="196">
        <f>+D21/D38</f>
        <v>4.2156505638206603E-2</v>
      </c>
    </row>
    <row r="22" spans="1:5" ht="18.75" x14ac:dyDescent="0.3">
      <c r="A22" s="197" t="s">
        <v>455</v>
      </c>
      <c r="B22" s="194">
        <f>+'CONSOLIDADO FR'!I44</f>
        <v>0</v>
      </c>
      <c r="C22" s="193">
        <f>'CONS. FUENTES FINAN'!H116</f>
        <v>11705.6</v>
      </c>
      <c r="D22" s="193">
        <f t="shared" si="0"/>
        <v>11705.6</v>
      </c>
      <c r="E22" s="196">
        <f>+D22/D38</f>
        <v>1.2305915022408759E-2</v>
      </c>
    </row>
    <row r="23" spans="1:5" ht="18.75" x14ac:dyDescent="0.3">
      <c r="A23" s="197" t="s">
        <v>454</v>
      </c>
      <c r="B23" s="194">
        <f>+'CONSOLIDADO FR'!I53</f>
        <v>0</v>
      </c>
      <c r="C23" s="193">
        <f>'CONS. FUENTES FINAN'!H125</f>
        <v>7000</v>
      </c>
      <c r="D23" s="193">
        <f t="shared" si="0"/>
        <v>7000</v>
      </c>
      <c r="E23" s="196">
        <f>+D23/D38</f>
        <v>7.3589910091632479E-3</v>
      </c>
    </row>
    <row r="24" spans="1:5" ht="18.75" x14ac:dyDescent="0.3">
      <c r="A24" s="197" t="s">
        <v>453</v>
      </c>
      <c r="B24" s="194">
        <f>+'CONSOLIDADO FR'!K95</f>
        <v>935.96</v>
      </c>
      <c r="C24" s="193">
        <f>'CONS. FUENTES FINAN'!H182</f>
        <v>3703.56</v>
      </c>
      <c r="D24" s="193">
        <f t="shared" si="0"/>
        <v>4639.5200000000004</v>
      </c>
      <c r="E24" s="196">
        <f>+D24/D38</f>
        <v>4.8774551381190103E-3</v>
      </c>
    </row>
    <row r="25" spans="1:5" ht="18.75" x14ac:dyDescent="0.3">
      <c r="A25" s="197" t="s">
        <v>452</v>
      </c>
      <c r="B25" s="194">
        <f>+'CONSOLIDADO FR'!I34+'CONSOLIDADO FR'!K197</f>
        <v>0</v>
      </c>
      <c r="C25" s="194">
        <f>'CONS. FUENTES FINAN'!H109+'CONS. FUENTES FINAN'!H312+'CONS. FUENTES FINAN'!H337+'CONS. FUENTES FINAN'!H348</f>
        <v>83585.009999999995</v>
      </c>
      <c r="D25" s="193">
        <f t="shared" si="0"/>
        <v>83585.009999999995</v>
      </c>
      <c r="E25" s="196">
        <f>+D25/D38</f>
        <v>8.7871619584402871E-2</v>
      </c>
    </row>
    <row r="26" spans="1:5" ht="18.75" x14ac:dyDescent="0.3">
      <c r="A26" s="197" t="s">
        <v>451</v>
      </c>
      <c r="B26" s="194">
        <f>'CONSOLIDADO FR'!J118+'CONSOLIDADO FR'!J123</f>
        <v>7000</v>
      </c>
      <c r="C26" s="193">
        <f>'CONS. FUENTES FINAN'!H208+'CONS. FUENTES FINAN'!H214+'CONS. FUENTES FINAN'!H217+'CONS. FUENTES FINAN'!H219</f>
        <v>292621.2</v>
      </c>
      <c r="D26" s="193">
        <f t="shared" si="0"/>
        <v>299621.2</v>
      </c>
      <c r="E26" s="196">
        <f>+D26/D38</f>
        <v>0.31498710242210048</v>
      </c>
    </row>
    <row r="27" spans="1:5" ht="18.75" x14ac:dyDescent="0.3">
      <c r="A27" s="197" t="s">
        <v>450</v>
      </c>
      <c r="B27" s="194">
        <f>+'CONSOLIDADO FR'!I134</f>
        <v>0</v>
      </c>
      <c r="C27" s="193">
        <f>'CONS. FUENTES FINAN'!H232</f>
        <v>126071.76000000001</v>
      </c>
      <c r="D27" s="193">
        <f t="shared" si="0"/>
        <v>126071.76000000001</v>
      </c>
      <c r="E27" s="196">
        <f>+D27/D38</f>
        <v>0.13253727833562667</v>
      </c>
    </row>
    <row r="28" spans="1:5" ht="18.75" x14ac:dyDescent="0.3">
      <c r="A28" s="197" t="s">
        <v>449</v>
      </c>
      <c r="B28" s="194">
        <f>+'CONSOLIDADO FR'!K158</f>
        <v>0</v>
      </c>
      <c r="C28" s="193">
        <f>'CONS. FUENTES FINAN'!H259</f>
        <v>36120</v>
      </c>
      <c r="D28" s="193">
        <f t="shared" si="0"/>
        <v>36120</v>
      </c>
      <c r="E28" s="196">
        <f>+D28/D38</f>
        <v>3.7972393607282356E-2</v>
      </c>
    </row>
    <row r="29" spans="1:5" ht="18.75" x14ac:dyDescent="0.3">
      <c r="A29" s="197" t="s">
        <v>448</v>
      </c>
      <c r="B29" s="194">
        <f>+'CONSOLIDADO FR'!K182</f>
        <v>0</v>
      </c>
      <c r="C29" s="193">
        <f>'CONS. FUENTES FINAN'!H288</f>
        <v>87500</v>
      </c>
      <c r="D29" s="193">
        <f t="shared" si="0"/>
        <v>87500</v>
      </c>
      <c r="E29" s="196">
        <f>+D29/D38</f>
        <v>9.1987387614540589E-2</v>
      </c>
    </row>
    <row r="30" spans="1:5" ht="18.75" x14ac:dyDescent="0.3">
      <c r="A30" s="197" t="s">
        <v>35</v>
      </c>
      <c r="B30" s="194">
        <f>+'CONSOLIDADO FR'!K183</f>
        <v>0</v>
      </c>
      <c r="C30" s="193">
        <f>'CONS. FUENTES FINAN'!H289+'CONS. FUENTES FINAN'!H290</f>
        <v>120000</v>
      </c>
      <c r="D30" s="193">
        <f t="shared" si="0"/>
        <v>120000</v>
      </c>
      <c r="E30" s="196">
        <f>+D30/D38</f>
        <v>0.12615413158565567</v>
      </c>
    </row>
    <row r="31" spans="1:5" ht="18.75" x14ac:dyDescent="0.3">
      <c r="A31" s="197" t="s">
        <v>447</v>
      </c>
      <c r="B31" s="194">
        <f>+'CONSOLIDADO FR'!K184</f>
        <v>0</v>
      </c>
      <c r="C31" s="193">
        <f>'CONS. FUENTES FINAN'!H291+'CONS. FUENTES FINAN'!H294</f>
        <v>0</v>
      </c>
      <c r="D31" s="193">
        <f t="shared" si="0"/>
        <v>0</v>
      </c>
      <c r="E31" s="196">
        <f>+D31/D38</f>
        <v>0</v>
      </c>
    </row>
    <row r="32" spans="1:5" ht="18.75" x14ac:dyDescent="0.3">
      <c r="A32" s="197" t="s">
        <v>446</v>
      </c>
      <c r="B32" s="194">
        <f>+'CONSOLIDADO FR'!J194</f>
        <v>0</v>
      </c>
      <c r="C32" s="193">
        <f>'CONS. FUENTES FINAN'!H309</f>
        <v>0</v>
      </c>
      <c r="D32" s="193">
        <f t="shared" si="0"/>
        <v>0</v>
      </c>
      <c r="E32" s="196">
        <f>+D32/D38</f>
        <v>0</v>
      </c>
    </row>
    <row r="33" spans="1:5" ht="18.75" x14ac:dyDescent="0.3">
      <c r="A33" s="195" t="s">
        <v>445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94958.39</v>
      </c>
      <c r="D33" s="193">
        <f t="shared" si="0"/>
        <v>94958.39</v>
      </c>
      <c r="E33" s="192">
        <f>+D33/D38</f>
        <v>9.982827689351674E-2</v>
      </c>
    </row>
    <row r="34" spans="1:5" ht="18.75" x14ac:dyDescent="0.3">
      <c r="A34" s="204" t="s">
        <v>444</v>
      </c>
      <c r="B34" s="190">
        <f>SUM(B17:B33)</f>
        <v>72094.11</v>
      </c>
      <c r="C34" s="190">
        <f t="shared" ref="C34:D34" si="1">SUM(C17:C33)</f>
        <v>879123.25</v>
      </c>
      <c r="D34" s="190">
        <f t="shared" si="1"/>
        <v>951217.36</v>
      </c>
      <c r="E34" s="203">
        <f>+D34/D38</f>
        <v>1</v>
      </c>
    </row>
    <row r="35" spans="1:5" ht="20.25" x14ac:dyDescent="0.25">
      <c r="A35" s="202" t="s">
        <v>605</v>
      </c>
      <c r="B35" s="201"/>
      <c r="C35" s="201"/>
      <c r="D35" s="200"/>
      <c r="E35" s="199"/>
    </row>
    <row r="36" spans="1:5" ht="18.75" x14ac:dyDescent="0.3">
      <c r="A36" s="198" t="s">
        <v>262</v>
      </c>
      <c r="B36" s="194"/>
      <c r="C36" s="194">
        <f>'CONS. FUENTES FINAN'!H336</f>
        <v>386900.16000000003</v>
      </c>
      <c r="D36" s="194">
        <f>SUM(B36:C36)</f>
        <v>386900.16000000003</v>
      </c>
      <c r="E36" s="192" t="e">
        <f>+D36/#REF!</f>
        <v>#REF!</v>
      </c>
    </row>
    <row r="37" spans="1:5" ht="19.5" thickBot="1" x14ac:dyDescent="0.35">
      <c r="A37" s="285" t="s">
        <v>195</v>
      </c>
      <c r="B37" s="286"/>
      <c r="C37" s="286">
        <f>'CONS. FUENTES FINAN'!H463</f>
        <v>0</v>
      </c>
      <c r="D37" s="194">
        <f>SUM(B37:C37)</f>
        <v>0</v>
      </c>
      <c r="E37" s="192" t="e">
        <f>+D37/#REF!</f>
        <v>#REF!</v>
      </c>
    </row>
    <row r="38" spans="1:5" ht="16.5" thickBot="1" x14ac:dyDescent="0.3">
      <c r="A38" s="191" t="s">
        <v>444</v>
      </c>
      <c r="B38" s="190">
        <f>SUM(B18:B33)</f>
        <v>72094.11</v>
      </c>
      <c r="C38" s="190">
        <f>SUM(C18:C33)</f>
        <v>879123.25</v>
      </c>
      <c r="D38" s="190">
        <f>SUM(D18:D33)</f>
        <v>951217.36</v>
      </c>
      <c r="E38" s="189">
        <f>+D38/D39</f>
        <v>0.37070396262910826</v>
      </c>
    </row>
    <row r="39" spans="1:5" ht="19.5" thickBot="1" x14ac:dyDescent="0.35">
      <c r="A39" s="187" t="s">
        <v>443</v>
      </c>
      <c r="B39" s="188">
        <f>+B12+B16+B38</f>
        <v>475691.25999999995</v>
      </c>
      <c r="C39" s="188">
        <f>+C12+C16+C38</f>
        <v>2090284.44</v>
      </c>
      <c r="D39" s="188">
        <f>+D12+D16+D38</f>
        <v>2565975.7000000002</v>
      </c>
      <c r="E39" s="185">
        <f>+E12+E16+E38</f>
        <v>1</v>
      </c>
    </row>
    <row r="40" spans="1:5" ht="19.5" thickBot="1" x14ac:dyDescent="0.35">
      <c r="A40" s="187" t="s">
        <v>442</v>
      </c>
      <c r="B40" s="186">
        <f>+B39/D39</f>
        <v>0.185384164004359</v>
      </c>
      <c r="C40" s="186">
        <f>+C39/D39</f>
        <v>0.81461583599564091</v>
      </c>
      <c r="D40" s="186">
        <f>+B40+C40</f>
        <v>0.99999999999999989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2025-09-03T23:45:08Z</cp:lastPrinted>
  <dcterms:created xsi:type="dcterms:W3CDTF">2021-03-19T19:51:23Z</dcterms:created>
  <dcterms:modified xsi:type="dcterms:W3CDTF">2025-09-03T23:51:20Z</dcterms:modified>
</cp:coreProperties>
</file>