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1595"/>
  </bookViews>
  <sheets>
    <sheet name="OBLIGACIONES" sheetId="1" r:id="rId1"/>
    <sheet name="ORIGEN INGRESOS HOSP-" sheetId="2" r:id="rId2"/>
    <sheet name="NOMINA INTERNA" sheetId="8" r:id="rId3"/>
    <sheet name="DEUDA" sheetId="9" r:id="rId4"/>
    <sheet name="DEUDA X SUPLIDOR" sheetId="10" r:id="rId5"/>
    <sheet name="DEUDA POR ANTIGUEDAD DE SALDO" sheetId="11" r:id="rId6"/>
    <sheet name="DEUDA X FACTURACION" sheetId="13" r:id="rId7"/>
    <sheet name="DUEDA X OBJETO DEL GASTO" sheetId="12" r:id="rId8"/>
  </sheets>
  <externalReferences>
    <externalReference r:id="rId9"/>
  </externalReferences>
  <definedNames>
    <definedName name="JULIA" localSheetId="2">#REF!</definedName>
    <definedName name="JULIA">#REF!</definedName>
    <definedName name="NOMBRE" localSheetId="2">#REF!</definedName>
    <definedName name="NOMBRE">#REF!</definedName>
    <definedName name="ORS" localSheetId="2">#REF!</definedName>
    <definedName name="ORS">#REF!</definedName>
    <definedName name="Región">'[1]Criterios - No tocar'!$B$1:$K$1</definedName>
    <definedName name="Trimestre">'[1]Criterios - No tocar'!$M$2:$M$6</definedName>
  </definedNames>
  <calcPr calcId="152511"/>
</workbook>
</file>

<file path=xl/calcChain.xml><?xml version="1.0" encoding="utf-8"?>
<calcChain xmlns="http://schemas.openxmlformats.org/spreadsheetml/2006/main">
  <c r="D19" i="12" l="1"/>
  <c r="D43" i="12"/>
  <c r="D45" i="12"/>
  <c r="D38" i="12"/>
  <c r="N43" i="12"/>
  <c r="N45" i="12"/>
  <c r="F22" i="11"/>
  <c r="G22" i="11"/>
  <c r="H22" i="11"/>
  <c r="I22" i="11"/>
  <c r="J22" i="11"/>
  <c r="E22" i="11"/>
  <c r="G10" i="9"/>
  <c r="G17" i="9"/>
  <c r="G11" i="9"/>
  <c r="G12" i="9"/>
  <c r="G13" i="9"/>
  <c r="G14" i="9"/>
  <c r="G15" i="9"/>
  <c r="G16" i="9"/>
  <c r="F17" i="9"/>
  <c r="E17" i="9"/>
  <c r="E17" i="10"/>
  <c r="F17" i="10"/>
  <c r="G17" i="10"/>
  <c r="H17" i="10"/>
  <c r="I17" i="10"/>
  <c r="J17" i="10"/>
  <c r="K17" i="10"/>
  <c r="L17" i="10"/>
  <c r="M17" i="10"/>
  <c r="D17" i="10"/>
  <c r="R11" i="8"/>
  <c r="P11" i="8"/>
  <c r="O11" i="8"/>
  <c r="N11" i="8"/>
  <c r="M11" i="8"/>
  <c r="L11" i="8"/>
  <c r="K11" i="8"/>
  <c r="Q10" i="8"/>
  <c r="U10" i="8"/>
  <c r="T11" i="8"/>
  <c r="S11" i="8"/>
  <c r="E25" i="2"/>
  <c r="F25" i="2"/>
  <c r="D8" i="12"/>
  <c r="D9" i="12"/>
  <c r="D10" i="12"/>
  <c r="D11" i="12"/>
  <c r="D12" i="12"/>
  <c r="D13" i="12"/>
  <c r="D14" i="12"/>
  <c r="D15" i="12"/>
  <c r="D16" i="12"/>
  <c r="D17" i="12"/>
  <c r="D18" i="12"/>
  <c r="D20" i="12"/>
  <c r="D21" i="12"/>
  <c r="D22" i="12"/>
  <c r="D23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D37" i="12"/>
  <c r="D39" i="12"/>
  <c r="D40" i="12"/>
  <c r="D41" i="12"/>
  <c r="D42" i="12"/>
  <c r="E43" i="12"/>
  <c r="E45" i="12"/>
  <c r="M43" i="12"/>
  <c r="M45" i="12"/>
  <c r="L43" i="12"/>
  <c r="L45" i="12"/>
  <c r="K43" i="12"/>
  <c r="K45" i="12"/>
  <c r="J43" i="12"/>
  <c r="J45" i="12"/>
  <c r="I43" i="12"/>
  <c r="I45" i="12"/>
  <c r="H43" i="12"/>
  <c r="H45" i="12"/>
  <c r="G43" i="12"/>
  <c r="G45" i="12"/>
  <c r="F43" i="12"/>
  <c r="F45" i="12"/>
  <c r="G9" i="9"/>
  <c r="E8" i="2"/>
  <c r="E65" i="2"/>
  <c r="I17" i="9"/>
  <c r="H17" i="9"/>
  <c r="E19" i="1"/>
  <c r="Q23" i="8"/>
  <c r="S23" i="8"/>
  <c r="S25" i="8"/>
  <c r="T23" i="8"/>
  <c r="T25" i="8"/>
  <c r="Q24" i="8"/>
  <c r="U24" i="8"/>
  <c r="K25" i="8"/>
  <c r="L25" i="8"/>
  <c r="M25" i="8"/>
  <c r="N25" i="8"/>
  <c r="O25" i="8"/>
  <c r="P25" i="8"/>
  <c r="R25" i="8"/>
  <c r="Q11" i="8"/>
  <c r="Q25" i="8"/>
  <c r="U23" i="8"/>
  <c r="U25" i="8"/>
  <c r="U11" i="8"/>
  <c r="E66" i="2"/>
</calcChain>
</file>

<file path=xl/comments1.xml><?xml version="1.0" encoding="utf-8"?>
<comments xmlns="http://schemas.openxmlformats.org/spreadsheetml/2006/main">
  <authors>
    <author>Libanesa Feliz</author>
    <author>Mayelin Mendez</author>
  </authors>
  <commentList>
    <comment ref="G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7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  <comment ref="G2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20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2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</commentList>
</comments>
</file>

<file path=xl/comments2.xml><?xml version="1.0" encoding="utf-8"?>
<comments xmlns="http://schemas.openxmlformats.org/spreadsheetml/2006/main">
  <authors>
    <author>Libanesa Feliz</author>
    <author>Ynes Danilda Abreu Ureña</author>
  </authors>
  <commentList>
    <comment ref="C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sueldos y salarios de los servidores públicos que ocupan cargos de carrera de manera transitoria, sea a través de nombramiento de período probatorio, nombramiento temporal o suplencia.</t>
        </r>
      </text>
    </comment>
    <comment ref="C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sueldos y salarios de los servidores públicos que ocupan cargos de carrera de manera transitoria, sea a través de nombramiento de período probatorio, nombramiento temporal o suplencia.</t>
        </r>
      </text>
    </comment>
    <comment ref="C1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Comprende los gastos por concepto de salario a personal que ocupe cargos del nivel profesional, técnicos y auxiliares con relación de dependencia, cumplimiento de horarios, contiene beneficios de seguridad social, proporción de regalía y vacaciones, con tiempo el cual conlleva una desvinculación al cumplir el periodo establecido en el contrato.</t>
        </r>
      </text>
    </comment>
    <comment ref="C1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incentivos al personal en razón del rendimiento obtenido por el servidor público (sin importar su categoría) en el desempeño de su puesto de trabajo y/o su impacto en el cumplimiento de las metas y objetivos institucionales o del área a la que pertenece, en virtud de lo establecido en el artículo No. 3 de la Resolución No. 100-2018 del MAP.</t>
        </r>
      </text>
    </comment>
    <comment ref="C1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el servicio telefónico de larga distancia al interior y exterior del país en los sistemas de telefonía fija y móvil o celular</t>
        </r>
      </text>
    </comment>
    <comment ref="C1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necesidades diarias del personal en concepto de alimentación y hospedaje cuando está fuera del lugar habitual de trabajo dentro del país. Incluye el pago de viáticos a terceros relacionados con la institución</t>
        </r>
      </text>
    </comment>
    <comment ref="C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el servicio de fletes, terrestres, marítimos y aéreos. De acuerdo con normas vigentes, incluye servicios de mudanzas y fletes por el transporte de efectos personales de agentes del Estado desde y hacia el exterior</t>
        </r>
      </text>
    </comment>
    <comment ref="C15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al arriendo de vehículos motorizados y no motorizados para el cumplimiento de las finalidades de las instituciones. Incluyen vehículos, grúas, elevadores y el arrendamiento de animales cuando sea procedente.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al arriendo de inmuebles y locales para oficinas, escuelas y habitaciones que se utilizarán en el desarrollo de las actividades de las instituciones públicas.</t>
        </r>
      </text>
    </comment>
    <comment ref="C1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atender el pago de servicios que prestan los bancos.</t>
        </r>
      </text>
    </comment>
    <comment ref="C1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bienes muebles, maquinarias, equipos de producción, oficinas, médicos, sanitarios, de investigación, deportivos, transporte, computación, mantenimiento de sistemas y de procesamiento de datos.</t>
        </r>
      </text>
    </comment>
    <comment ref="C2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toda clase de maquinaria y equipos no comprendidos en los conceptos anteriores, como los de uso agropecuario, industrial, construcción, aeroespacial, de comunicaciones y telecomunicaciones y demás maquinarias y equipos eléctricos y electrónicos. Incluye la adquisición de herramientas y máquinas-herramientas. Adicionalmente comprende las refacciones y accesorios mayores correspondientes a este concepto.</t>
        </r>
      </text>
    </comment>
    <comment ref="C2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edificios públicos residenciales y no residenciales, asistenciales, deportivos, recreativos, escuelas, penitenciarías, caminos, carreteras, autopistas, puentes, vías férreas y fluviales, aeródromos y otras reparaciones similares. Incluye el desmalezamiento, la limpieza de tierras y terrenos del dominio privado o público, así como los servicios contratados a terceros por concepto de servicios especiales de carpintería, ebanistería, plomería, albañilería, que estén amparados por un contrato escrito.</t>
        </r>
      </text>
    </comment>
    <comment ref="C2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edificios públicos residenciales y no residenciales, asistenciales, deportivos, recreativos, escuelas, penitenciarías, caminos, carreteras, autopistas, puentes, vías férreas y fluviales, aeródromos y otras reparaciones similares. Incluye el desmalezamiento, la limpieza de tierras y terrenos del dominio privado o público, así como los servicios contratados a terceros por concepto de servicios especiales de carpintería, ebanistería, plomería, albañilería, que estén amparados por un contrato escrito</t>
        </r>
      </text>
    </comment>
    <comment ref="C2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repuestos menores calificados exclusivamente como eléctricos, es decir, que forman parte integrante del circuito eléctrico de equipos y maquinarias movidos por electricidad o por cualquier clase de combustible; incluye la adquisición de bombillas, cables, interruptores, zócalos, tubos fluorescentes, accesorios de radios, lámparas de escritorio, electrodos, planchas, linternas, conductores, aisladores, fusibles, baterías, pilas, interruptores, conmutadores, enchufes, entre otros.</t>
        </r>
      </text>
    </comment>
    <comment ref="C25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alimentos para animales (pasto, alfalfa, afrecho, avena, paja, carne, verdura, frutas, semillas, leche y sus derivados, etc.). Estos gastos corresponden a la alimentación de animales propiedad de las instituciones públicas como el ejército o la policía, ganadería, parques zoológicos, laboratorios de experimentación, etc.</t>
        </r>
      </text>
    </comment>
    <comment ref="C26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adquisición de servicios de alimentos para el consumo humano, brindados por personas físicas y/o jurídicas, incluye provisión del servicio de alimentos y bebidas con la finalidad de ser consumidos de manera inmediata.</t>
        </r>
      </text>
    </comment>
    <comment ref="C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útiles de escritorio (lápices, lapiceros, bolígrafos, carpetas, broches, alfileres, grapadoras, saca grapas, perforadoras) y otros destinados al funcionamiento de oficinas. Se incluyen gastos destinados a la compra de útiles educacionales, tales como tizas, reglas, transportadores, punteros, etc. Alcanza también a adquisiciones de suministros inherentes al procesamiento de datos computacionales tales como papel y cintas para impresoras, discos, disquetes, casetes, tarjetas, tóner, memorias USB. etc.</t>
        </r>
      </text>
    </comment>
    <comment ref="C2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C2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contratos por servicios de publicidad y propaganda necesarios para dar a conocer al público información oficial. Incluye gastos para impresión y encuadernación de documentos.</t>
        </r>
      </text>
    </comment>
    <comment ref="C3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medicamentos para hospitales, clínicas, policlínicas y dispensarios, como vitaminas y preparados de vitaminas, productos bacteriológicos, sueros, vacunas, penicilina, estreptomicina y otros antibióticos, así como quinina, cafeína y otros alcaloides opiáceos, productos opoterápicos, como plasma humano, insulina, hormonas, medicamentos preparados para uso interno y externo, productos para cirugía y mecánica dental y materiales de curación y otros medicamentos y productos farmacéuticos.</t>
        </r>
      </text>
    </comment>
    <comment ref="C3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instrumental menor de uso práctico y científico en medicina, cirugía, odontología, veterinaria y laboratorio (estetoscopios, termómetros, probetas, jeringas, agujas, gasas, vendajes, material de sutura, guantes para cirujano) y demás útiles menores médico-quirúrgicos utilizados en hospitales, clínicas y demás dependencias médicas del sector público.</t>
        </r>
      </text>
    </comment>
    <comment ref="C3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la adquisición de productos químicos inorgánicos (aire líquido y comprimido, acetileno y gases refrigerantes, sulfato de cobre, soda cáustica, carbonato de sodio y otros compuestos químicos inorgánicos). Se incluyen productos químicos orgánicos, tales como alcoholes, glicerina, aguarrás, químicos de uso personal y otros compuestos orgánicos. Comprenden también abonos naturales de origen animal o vegetal y fertilizantes destinados a labores agrícolas; insecticidas, raticidas, fungicidas, plaguicidas, herbicidas, productos antigerminantes, desinfectantes y otros productos químicos de similares características y usos. Adicionalmente se incluye todo lo referente a explosivos, pirotecnia y fotoquímicos. Se incluyen, además, tintas para escribir, dibujar y para imprenta, pinturas, barnices, esmaltes y lacas, colorantes y otros para uso en imprenta y talleres gráficos; masillas y preparados similares no refractarios, para relleno y enlucido, disolventes, diluyentes y removedores de pintura.</t>
        </r>
      </text>
    </comment>
    <comment ref="C35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  <comment ref="C3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petróleo parcialmente refinado, productos derivados del petróleo, como gasolina, aceites ligeros usados como carburantes, keroseno, aceite diésel y grasas lubricantes, gas natural y artificial; líquido de frenos y aceite para equipos de oficina.
</t>
        </r>
        <r>
          <rPr>
            <b/>
            <sz val="9"/>
            <color indexed="81"/>
            <rFont val="Tahoma"/>
            <family val="2"/>
          </rPr>
          <t>esta descripcion aplica para la secuencia de la cuenta</t>
        </r>
      </text>
    </comment>
    <comment ref="C3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materiales para limpieza (jabones, detergentes en todas sus variedades, ceras y cremas para calzados, pisos, carrocerías, vidrios y metal). Incluye los preparados para desodorizar ambientes y los elementos o utensilios de limpieza (paños, cepillos, plumeros, secadores, escobas, escobillones, baldes, palanganas, etc.) utilizados en la limpieza e higiene de bienes y lugares públicos.</t>
        </r>
      </text>
    </comment>
    <comment ref="C4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por concepto de inversiones en equipos y sus adicciones y reparaciones extraordinarias realizadas por contrato. Incluyen la adquisición de toda clase de mobiliario y equipo de administración; bienes informáticos y equipos de cómputo; bienes artísticos, obras de arte, objetos valiosos y otros elementos coleccionables. Comprenden también las refacciones y accesorios mayores correspondientes a mobiliario y equipo. Incluyen los pagos por adjudicación, expropiación e indemnización de bienes muebles a favor del Gobierno.</t>
        </r>
      </text>
    </comment>
    <comment ref="C4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equipos, refacciones y accesorios mayores, utilizados en hospitales, unidades sanitarias, consultorios, servicios veterinarios y en los laboratorios auxiliares de ciencias médicas y de investigación científica, como rayos X, ultrasonidos, equipos de diálisis e inhaloterapia, máquinas esterilizadoras, sillones dentales, mesas operatorias, incubadoras, microscopios y toda clase de aparatos necesarios para equipar salas de rehabilitación, emergencia, hospitalización y operación médica, incluyendo equipos de rescate y salvamento.</t>
        </r>
      </text>
    </comment>
    <comment ref="C4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instrumentos utilizados en la ciencia médica, en general todo tipo de instrumentos médicos necesarios para operaciones quirúrgicas, dentales y oftalmológicas, entre otros. Incluye el instrumental utilizado en los laboratorios de investigación científica e instrumental de medición.</t>
        </r>
      </text>
    </comment>
  </commentList>
</comments>
</file>

<file path=xl/sharedStrings.xml><?xml version="1.0" encoding="utf-8"?>
<sst xmlns="http://schemas.openxmlformats.org/spreadsheetml/2006/main" count="374" uniqueCount="264">
  <si>
    <t>SERVICIO REGIONAL DE SALUD</t>
  </si>
  <si>
    <t>DIRECCIÓN DE FISCALIZACIÓN Y CONTROL</t>
  </si>
  <si>
    <t>A</t>
  </si>
  <si>
    <t>B</t>
  </si>
  <si>
    <t>C</t>
  </si>
  <si>
    <t>D</t>
  </si>
  <si>
    <t>E</t>
  </si>
  <si>
    <t>F</t>
  </si>
  <si>
    <t>PERÍODO</t>
  </si>
  <si>
    <t>MONTO</t>
  </si>
  <si>
    <t>PROMESE CAL</t>
  </si>
  <si>
    <t>PRÉSTAMOS Y/O ANTICIPOS FINANCIEROS OTORGADOS POR SENASA</t>
  </si>
  <si>
    <t>TOTAL</t>
  </si>
  <si>
    <r>
      <rPr>
        <b/>
        <sz val="12"/>
        <color indexed="8"/>
        <rFont val="Calibri"/>
        <family val="2"/>
      </rPr>
      <t>Nota</t>
    </r>
    <r>
      <rPr>
        <sz val="12"/>
        <color indexed="8"/>
        <rFont val="Calibri"/>
        <family val="2"/>
      </rPr>
      <t>. En el caso de las columnas D, E y F, solo aplican para llenado de los préstamos otogados por SENASA.</t>
    </r>
  </si>
  <si>
    <t xml:space="preserve">                                                                                        ___________________________________________</t>
  </si>
  <si>
    <t xml:space="preserve">SEGURIDAD SOCIAL </t>
  </si>
  <si>
    <t>PRESTACIONES LABORALES</t>
  </si>
  <si>
    <t>VIATICOS</t>
  </si>
  <si>
    <t>TIPO</t>
  </si>
  <si>
    <t>STATUS PRESTAMO</t>
  </si>
  <si>
    <t>MONTO ORIGEN</t>
  </si>
  <si>
    <t>MONTO AMORTIZADO</t>
  </si>
  <si>
    <t>BALANCE PENDIENTE</t>
  </si>
  <si>
    <t>DESDE</t>
  </si>
  <si>
    <t>HASTA</t>
  </si>
  <si>
    <t xml:space="preserve">Servicio Nacional de Salud </t>
  </si>
  <si>
    <t xml:space="preserve">Dirección de Fiscalización y Control </t>
  </si>
  <si>
    <t>origen</t>
  </si>
  <si>
    <t>ARS</t>
  </si>
  <si>
    <t xml:space="preserve">No. De Documento de referencia </t>
  </si>
  <si>
    <t xml:space="preserve">valor de Transferencia o Cheque </t>
  </si>
  <si>
    <t>APS</t>
  </si>
  <si>
    <t>MONUMENTAL</t>
  </si>
  <si>
    <t>FUTURO</t>
  </si>
  <si>
    <t>HUMANO</t>
  </si>
  <si>
    <t xml:space="preserve">Sub-Total </t>
  </si>
  <si>
    <t xml:space="preserve">Cafetería </t>
  </si>
  <si>
    <t xml:space="preserve">Total General </t>
  </si>
  <si>
    <t xml:space="preserve">Fecha deposito </t>
  </si>
  <si>
    <t>Anticipo Financiero</t>
  </si>
  <si>
    <t>PALIC</t>
  </si>
  <si>
    <t>Odontologia (facturacion servicios no contemplado en Plan Basico)</t>
  </si>
  <si>
    <t>Odontología (subsidio SeNaSa)</t>
  </si>
  <si>
    <t>Alquiler de espacios internos a terceros</t>
  </si>
  <si>
    <t>Aportes provenientes de convenios Institucionales</t>
  </si>
  <si>
    <t xml:space="preserve">Preparado por: </t>
  </si>
  <si>
    <t xml:space="preserve">Revisado por: </t>
  </si>
  <si>
    <t xml:space="preserve">Aprobado por:  </t>
  </si>
  <si>
    <t>SENASA SUBSIDIADO</t>
  </si>
  <si>
    <t>AGREGAR OTRAS ARS'S SI ES NECESARIO</t>
  </si>
  <si>
    <t>SENASA CONTRIBUTIVO</t>
  </si>
  <si>
    <t>Otros ingresos no identificados precedentemente</t>
  </si>
  <si>
    <t>TOTAL GENERAL</t>
  </si>
  <si>
    <t xml:space="preserve">Nómina Interna Empleados </t>
  </si>
  <si>
    <t xml:space="preserve"> No. </t>
  </si>
  <si>
    <t xml:space="preserve">Cedula </t>
  </si>
  <si>
    <t>Nombre</t>
  </si>
  <si>
    <t>Apellido</t>
  </si>
  <si>
    <t>Departamento</t>
  </si>
  <si>
    <t xml:space="preserve">Función </t>
  </si>
  <si>
    <t>Estatus</t>
  </si>
  <si>
    <t>Grupo Ocupacional</t>
  </si>
  <si>
    <t>Fecha de inicio del contrato</t>
  </si>
  <si>
    <t>Sueldo Bruto (RD$)</t>
  </si>
  <si>
    <t>Seguridad Social (LEY 87-01)</t>
  </si>
  <si>
    <t>Total Retenciones y Aportes</t>
  </si>
  <si>
    <t>Sueldo Neto (RD$)</t>
  </si>
  <si>
    <t>Cuenta Banco</t>
  </si>
  <si>
    <t>Seguro de Pensión (9.97%)</t>
  </si>
  <si>
    <t>Riesgos Laborales (1.3%) (2*)</t>
  </si>
  <si>
    <t>Seguro de Salud (10.53%)    (3*)</t>
  </si>
  <si>
    <t>Registro Dependientes Adicionales (4*)</t>
  </si>
  <si>
    <t>Subtotal TSS</t>
  </si>
  <si>
    <t>Deducción Empleado</t>
  </si>
  <si>
    <t>Aportes Patronal</t>
  </si>
  <si>
    <t>Desde</t>
  </si>
  <si>
    <t>Hasta</t>
  </si>
  <si>
    <t>Empleado (2.87%)</t>
  </si>
  <si>
    <t>Patronal (7.10%)</t>
  </si>
  <si>
    <t>Empleado (3.04%)</t>
  </si>
  <si>
    <t>Patronal (7.09%)</t>
  </si>
  <si>
    <t>NO</t>
  </si>
  <si>
    <t xml:space="preserve">NOMBRES PROVEEDOR  </t>
  </si>
  <si>
    <t>FUENTE DE FINANCIAMIENTO</t>
  </si>
  <si>
    <t>MONTO AÑOS ANTERIORES</t>
  </si>
  <si>
    <t>PREPARADO POR:</t>
  </si>
  <si>
    <t xml:space="preserve">REVISADO POR: </t>
  </si>
  <si>
    <t xml:space="preserve">APROBADO POR: </t>
  </si>
  <si>
    <t>Administrador</t>
  </si>
  <si>
    <t>Director General</t>
  </si>
  <si>
    <t>Otros Aportes</t>
  </si>
  <si>
    <t>RETENCIONES DE IMPUESTOS (DGII)</t>
  </si>
  <si>
    <t>APROVISIONAMIENTOS DE INCENTIVOS</t>
  </si>
  <si>
    <t>APROVISIONAMIENTO DE REGALIA PASCUAL</t>
  </si>
  <si>
    <t>SRS:    VIII</t>
  </si>
  <si>
    <t>HOSPITAL MUNICIPAL FANTINO</t>
  </si>
  <si>
    <t>RENACER</t>
  </si>
  <si>
    <t>META SALUD</t>
  </si>
  <si>
    <t>Dimega, S.A.</t>
  </si>
  <si>
    <t>DC Electromedicina</t>
  </si>
  <si>
    <t>Impresos Juan Carlos Abreu</t>
  </si>
  <si>
    <t>Mediprome</t>
  </si>
  <si>
    <t>Oliver Exterminating Corp</t>
  </si>
  <si>
    <t>Repuestos</t>
  </si>
  <si>
    <t>Seguridad Social</t>
  </si>
  <si>
    <t>Fondo Operativo</t>
  </si>
  <si>
    <t>Medicamentos y mat.gastable</t>
  </si>
  <si>
    <t>Manubrio de lavadora, válvula reacondicionada.</t>
  </si>
  <si>
    <t>Impresos</t>
  </si>
  <si>
    <t>furmigacion</t>
  </si>
  <si>
    <t>Licda. Yenny Masiel Garcia</t>
  </si>
  <si>
    <t xml:space="preserve">    HOSPITAL MUNICIPAL FANTINO</t>
  </si>
  <si>
    <t>SEMMA</t>
  </si>
  <si>
    <t>Retencion 10%</t>
  </si>
  <si>
    <t xml:space="preserve">Correspondiente al carta compromiso </t>
  </si>
  <si>
    <t xml:space="preserve">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</si>
  <si>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</t>
  </si>
  <si>
    <t xml:space="preserve">    Licda. Yenny Masiel Garcia</t>
  </si>
  <si>
    <t>Repuestos Real, S.R.L.</t>
  </si>
  <si>
    <t xml:space="preserve">                             DR. Jose Heriberto Ramos M.</t>
  </si>
  <si>
    <t xml:space="preserve">TOTAL GENERAL </t>
  </si>
  <si>
    <t xml:space="preserve">SERVICIO NACIONAL DE SALUD </t>
  </si>
  <si>
    <t xml:space="preserve"> DIRECCION DE FISCALIZACION Y CONTROL</t>
  </si>
  <si>
    <t xml:space="preserve">Enc.  Contabilidad </t>
  </si>
  <si>
    <t xml:space="preserve">            Administrador</t>
  </si>
  <si>
    <t xml:space="preserve">Comportamiento de Ingresos Percibidos Segregados según Origen </t>
  </si>
  <si>
    <t>FONDO REPONIBLE</t>
  </si>
  <si>
    <t>SALUD SEGURA</t>
  </si>
  <si>
    <t>Cuenta Núm.</t>
  </si>
  <si>
    <t>Balance en libro</t>
  </si>
  <si>
    <t>Balance en Banco</t>
  </si>
  <si>
    <t>Balance Conciliado</t>
  </si>
  <si>
    <t>021-001622-1</t>
  </si>
  <si>
    <t>296-000135-9</t>
  </si>
  <si>
    <t xml:space="preserve"> </t>
  </si>
  <si>
    <t>Licda. Claribel Cruz Corcino</t>
  </si>
  <si>
    <t xml:space="preserve">Enc. De Contbailidad </t>
  </si>
  <si>
    <t>Licda. Claribel Cruz C.</t>
  </si>
  <si>
    <t>Lic. Yenny Massiel Garcia</t>
  </si>
  <si>
    <t>Atencion A Pacientes Extranjeros</t>
  </si>
  <si>
    <t>SERVICIO NACIONAL DE SALUD</t>
  </si>
  <si>
    <t>HOSPITAL MUNICIPAL DE FANTINO</t>
  </si>
  <si>
    <t>(Valores en RD$)</t>
  </si>
  <si>
    <t>CUENTA NO.</t>
  </si>
  <si>
    <t xml:space="preserve">NOMBRE DE LA CUENTA </t>
  </si>
  <si>
    <t>MONTO DEUDA</t>
  </si>
  <si>
    <t>Sueldo personal contratado y/o  igualado</t>
  </si>
  <si>
    <t>Sueldo personal por servicios especiales ( suplencias)</t>
  </si>
  <si>
    <t>Compensaciones especiales (completivos a sueldo)</t>
  </si>
  <si>
    <t>Compensacion por resultado ( incentivos)</t>
  </si>
  <si>
    <t>Servicios Telefonía  e internet</t>
  </si>
  <si>
    <t xml:space="preserve">Viáticos </t>
  </si>
  <si>
    <t>Fletes</t>
  </si>
  <si>
    <t>Alquileres de equipos de transporte, tracción y elevación</t>
  </si>
  <si>
    <t>Alquileres y rentas de edificios y locales</t>
  </si>
  <si>
    <t xml:space="preserve">Comisiones y Gastos Bancarios </t>
  </si>
  <si>
    <t>Reparación y Mantenimiento Maquinaria y Equipos</t>
  </si>
  <si>
    <t>Maquinaria, Otros Equipos Y Herramientas</t>
  </si>
  <si>
    <t>Contratación de obras menores</t>
  </si>
  <si>
    <t>Servicios especiales de mantenimiento y reparación</t>
  </si>
  <si>
    <t>Acabado de Textile</t>
  </si>
  <si>
    <t xml:space="preserve">Productos Eléctricos y Afines </t>
  </si>
  <si>
    <t xml:space="preserve">Alimentos y Bebidas para Personas </t>
  </si>
  <si>
    <t>Servicios de alimentación</t>
  </si>
  <si>
    <t>Utiles de escritorio, oficina, informatica y de enseñanza</t>
  </si>
  <si>
    <t>Productos de papel, carton e impesos</t>
  </si>
  <si>
    <t xml:space="preserve">Publicidad Impresión y Encuadernación  </t>
  </si>
  <si>
    <t>Productos medicinales para uso humano (medicamentos)</t>
  </si>
  <si>
    <t>Utiles menores medico quirurgicos</t>
  </si>
  <si>
    <t xml:space="preserve">Productos químicos y conexos ( Reactivos de laboratorio) </t>
  </si>
  <si>
    <t>Fumigacion</t>
  </si>
  <si>
    <t>Oxigeno</t>
  </si>
  <si>
    <t>Articulos de Plasticos</t>
  </si>
  <si>
    <t xml:space="preserve">Gasolina </t>
  </si>
  <si>
    <t>Gasoil</t>
  </si>
  <si>
    <t>GLP</t>
  </si>
  <si>
    <t>Material para limpieza</t>
  </si>
  <si>
    <t>Mobiliario Y Equipo</t>
  </si>
  <si>
    <t>Equipos  Médicos y de laboratorio</t>
  </si>
  <si>
    <t>Instrumental medico y de laboratorio</t>
  </si>
  <si>
    <t>Sub total</t>
  </si>
  <si>
    <t>Otros objetos del gasto</t>
  </si>
  <si>
    <t>TOTAL EN RD$</t>
  </si>
  <si>
    <t xml:space="preserve">   REVISADO POR: </t>
  </si>
  <si>
    <t xml:space="preserve">             APROBADO POR: </t>
  </si>
  <si>
    <t>Licda: Madelin Matias Marte</t>
  </si>
  <si>
    <t>Yenni Massiel Garcia</t>
  </si>
  <si>
    <t xml:space="preserve">   DR. Luis Miguel Garcia Galan.                               </t>
  </si>
  <si>
    <t>Enc. Cuentas por Pagar</t>
  </si>
  <si>
    <t xml:space="preserve">                            </t>
  </si>
  <si>
    <t>Administradora</t>
  </si>
  <si>
    <t xml:space="preserve">                              Director General</t>
  </si>
  <si>
    <t>HOSPITAL MUNICIPAL FANTINO SERV.REGIONAL DE SALUD CIBAO SUR  R-2</t>
  </si>
  <si>
    <t>Reporte clasificacion de deuda por proveedor y por periodos. Al 31-10-2025</t>
  </si>
  <si>
    <t>No.</t>
  </si>
  <si>
    <t>PERIODOS</t>
  </si>
  <si>
    <t>Total</t>
  </si>
  <si>
    <t>2015-2019</t>
  </si>
  <si>
    <t>Auto Repuestos Real, S.R.L.</t>
  </si>
  <si>
    <t>DR. Luis Miguel Ramirez Galan.</t>
  </si>
  <si>
    <t>Enc. Cuentas Por Pagar</t>
  </si>
  <si>
    <t>Republica Dominicana</t>
  </si>
  <si>
    <t>Fecha</t>
  </si>
  <si>
    <t>NO. ORDEN COMPRA</t>
  </si>
  <si>
    <t>No. De Factura (NCF)</t>
  </si>
  <si>
    <t>CONCEPTO</t>
  </si>
  <si>
    <t>Valor</t>
  </si>
  <si>
    <t>B1500000048</t>
  </si>
  <si>
    <t>Banda de Frenos y Líquido de Frenos Wagmer</t>
  </si>
  <si>
    <t>Cateter, ambrozol, Ranitidina y Ceftriazona</t>
  </si>
  <si>
    <t>Manubio de lavadora, válvula reacondicionada, mant.y reparación de lavadora</t>
  </si>
  <si>
    <t>Recetarios.</t>
  </si>
  <si>
    <t>Tal.de Recetarios, Tarjetas de citas y libros de emergencia.</t>
  </si>
  <si>
    <t>B1500000241</t>
  </si>
  <si>
    <t>Dimendrinato, Ketorolaco, Sental simple, Difendhidramina, Dipirona, Citicolina, Piracetam, papel camilla y gorros de enfermeras.</t>
  </si>
  <si>
    <t>B1500000597</t>
  </si>
  <si>
    <t>Gasas, Ambroxol, Dimenhidrinato, Papel Camila, Mascarilla p/ Nebulizar adultos y pediátricos.</t>
  </si>
  <si>
    <t>B1500000602</t>
  </si>
  <si>
    <t>Dipirona, Dimenhidrinato y gorros de enfermeras</t>
  </si>
  <si>
    <t>B1500000246</t>
  </si>
  <si>
    <t>Oliver exterminating</t>
  </si>
  <si>
    <t>Serv.de Fumigación</t>
  </si>
  <si>
    <t>Sub-Total Deuda RD$</t>
  </si>
  <si>
    <t>Lic. Madelin Matias M.</t>
  </si>
  <si>
    <r>
      <t>HOSPITAL MINICIPAL FANTINO    REGION 2   CIBAO SUR</t>
    </r>
    <r>
      <rPr>
        <sz val="12"/>
        <color indexed="8"/>
        <rFont val="Calibri"/>
        <family val="2"/>
      </rPr>
      <t xml:space="preserve"> </t>
    </r>
  </si>
  <si>
    <t xml:space="preserve">Dr. Luis Miguel Ramirez </t>
  </si>
  <si>
    <t xml:space="preserve">CONCEPTO DE COMPRA ( BREVE DESCRIPCION ) </t>
  </si>
  <si>
    <t xml:space="preserve">TOTAL ADEUDADO </t>
  </si>
  <si>
    <t>SUPLIDOR</t>
  </si>
  <si>
    <r>
      <rPr>
        <b/>
        <sz val="11"/>
        <color indexed="8"/>
        <rFont val="Aptos Narrow"/>
        <family val="2"/>
      </rPr>
      <t>≤</t>
    </r>
    <r>
      <rPr>
        <b/>
        <sz val="11"/>
        <color indexed="8"/>
        <rFont val="Calibri"/>
        <family val="2"/>
      </rPr>
      <t>2014</t>
    </r>
  </si>
  <si>
    <t>Seguro de Bienes Inmuebles e Infraestructura</t>
  </si>
  <si>
    <t>Hospital: Municipal Fantino</t>
  </si>
  <si>
    <t>SRS: Cibao Sur</t>
  </si>
  <si>
    <t>RNC / Cédula</t>
  </si>
  <si>
    <t>Núm. Factura u otro Documento</t>
  </si>
  <si>
    <t xml:space="preserve">Fecha </t>
  </si>
  <si>
    <t>Monto</t>
  </si>
  <si>
    <t xml:space="preserve">31 a 60 dias </t>
  </si>
  <si>
    <t xml:space="preserve">61 a 90 dias </t>
  </si>
  <si>
    <t>91 a 120 dias</t>
  </si>
  <si>
    <t xml:space="preserve">121 dias y más </t>
  </si>
  <si>
    <t>03104281039</t>
  </si>
  <si>
    <t>Relación de Cuentas por Pagar por  Antigüedad de Saldo al 31 de Enero de 2026</t>
  </si>
  <si>
    <t>Reporte clasificacion de deuda por proveedor y por periodos. Al 31-01-2026</t>
  </si>
  <si>
    <t xml:space="preserve"> DEUDA POR OBJETO DEL GASTO PERÍODO 2018-2026</t>
  </si>
  <si>
    <t xml:space="preserve">                             DR. Luis Miguel Ramirez Galan </t>
  </si>
  <si>
    <t>Correspondiente al Mes de febrero del año 2026</t>
  </si>
  <si>
    <t>Establecimiento:      HOSPITAL  MUNICIPAL SIGIFREDO ALBA       Mes:  MARZO Año:  2026 SRS: CS</t>
  </si>
  <si>
    <t>DETALLE OBLIGACIONES CONTRAÍDAS PENDIENTES AL 31/03/2026</t>
  </si>
  <si>
    <t>Bionuclear</t>
  </si>
  <si>
    <t>Maximo Gas</t>
  </si>
  <si>
    <t>Mantenimiento</t>
  </si>
  <si>
    <t>fondo Operativo</t>
  </si>
  <si>
    <t>Gas</t>
  </si>
  <si>
    <t>MONTO MARZO 2026</t>
  </si>
  <si>
    <t>101070587</t>
  </si>
  <si>
    <t>E450000011064</t>
  </si>
  <si>
    <t>B1500000314</t>
  </si>
  <si>
    <t>1 a 30 dias</t>
  </si>
  <si>
    <t>E450000011150</t>
  </si>
  <si>
    <t>MANTENIMIENTO</t>
  </si>
  <si>
    <t>Bajo las funciones que nos asisten certificamos que el valor de los ingresos percibidos al 31 de Marzo 2026 correspondieron a un monto de RD$1,837,369.68 (Un Millon Ochocientos Treinta y Siete Mil  Trescientos Sesenta y Nueve pesos con 68/100)</t>
  </si>
  <si>
    <t>Dado a los 31 dias del mes de Marzo del año 2026.</t>
  </si>
  <si>
    <t>DETALLE DE DEUDAS PENDIENTE DE PAGO AL 31 DEL MES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</si>
</sst>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\ _€_-;\-* #,##0.00\ _€_-;_-* &quot;-&quot;??\ _€_-;_-@_-"/>
    <numFmt numFmtId="166" formatCode="#,##0.00;[Red]#,##0.00"/>
    <numFmt numFmtId="177" formatCode="dd\-mm\-yy;@"/>
  </numFmts>
  <fonts count="63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Verdana"/>
      <family val="2"/>
    </font>
    <font>
      <sz val="12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Calibri"/>
      <family val="2"/>
    </font>
    <font>
      <sz val="12"/>
      <color indexed="8"/>
      <name val="Calibri"/>
      <family val="2"/>
    </font>
    <font>
      <sz val="11"/>
      <name val="Times New Roman"/>
      <family val="1"/>
    </font>
    <font>
      <sz val="11"/>
      <name val="Segoe UI Light"/>
      <family val="2"/>
    </font>
    <font>
      <b/>
      <sz val="11"/>
      <name val="Times New Roman"/>
      <family val="1"/>
    </font>
    <font>
      <sz val="12"/>
      <name val="Calibri"/>
      <family val="2"/>
    </font>
    <font>
      <b/>
      <sz val="11"/>
      <color indexed="8"/>
      <name val="Aptos Narrow"/>
      <family val="2"/>
    </font>
    <font>
      <b/>
      <sz val="11"/>
      <color indexed="8"/>
      <name val="Calibri"/>
      <family val="2"/>
    </font>
    <font>
      <sz val="9"/>
      <name val="Cambria"/>
      <family val="1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 Light"/>
      <family val="1"/>
      <scheme val="major"/>
    </font>
    <font>
      <b/>
      <sz val="11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Segoe UI Light"/>
      <family val="2"/>
    </font>
    <font>
      <b/>
      <sz val="10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 Light"/>
      <family val="1"/>
      <scheme val="major"/>
    </font>
    <font>
      <b/>
      <sz val="11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b/>
      <sz val="11"/>
      <color rgb="FF000000"/>
      <name val="Calibri"/>
      <family val="2"/>
    </font>
    <font>
      <sz val="10"/>
      <name val="Calibri"/>
      <family val="2"/>
      <scheme val="minor"/>
    </font>
    <font>
      <sz val="10"/>
      <color theme="1"/>
      <name val="Arial"/>
      <family val="2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ptos Narrow"/>
      <family val="2"/>
    </font>
    <font>
      <sz val="11"/>
      <color rgb="FF000000"/>
      <name val="Arial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FF0000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2">
    <xf numFmtId="0" fontId="0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4" fillId="0" borderId="0"/>
    <xf numFmtId="0" fontId="3" fillId="0" borderId="0"/>
    <xf numFmtId="0" fontId="25" fillId="0" borderId="0"/>
    <xf numFmtId="9" fontId="23" fillId="0" borderId="0" applyFont="0" applyFill="0" applyBorder="0" applyAlignment="0" applyProtection="0"/>
  </cellStyleXfs>
  <cellXfs count="394">
    <xf numFmtId="0" fontId="0" fillId="0" borderId="0" xfId="0"/>
    <xf numFmtId="0" fontId="28" fillId="4" borderId="1" xfId="0" applyFont="1" applyFill="1" applyBorder="1" applyAlignment="1">
      <alignment horizontal="center"/>
    </xf>
    <xf numFmtId="0" fontId="28" fillId="5" borderId="2" xfId="0" applyFont="1" applyFill="1" applyBorder="1" applyAlignment="1">
      <alignment horizontal="center"/>
    </xf>
    <xf numFmtId="0" fontId="28" fillId="5" borderId="3" xfId="0" applyFont="1" applyFill="1" applyBorder="1" applyAlignment="1">
      <alignment horizontal="center"/>
    </xf>
    <xf numFmtId="0" fontId="28" fillId="5" borderId="4" xfId="0" applyFont="1" applyFill="1" applyBorder="1" applyAlignment="1">
      <alignment horizontal="center"/>
    </xf>
    <xf numFmtId="0" fontId="28" fillId="4" borderId="5" xfId="0" applyFont="1" applyFill="1" applyBorder="1" applyAlignment="1">
      <alignment horizontal="center"/>
    </xf>
    <xf numFmtId="0" fontId="28" fillId="4" borderId="6" xfId="0" applyFont="1" applyFill="1" applyBorder="1" applyAlignment="1">
      <alignment horizontal="center"/>
    </xf>
    <xf numFmtId="0" fontId="28" fillId="4" borderId="7" xfId="0" applyFont="1" applyFill="1" applyBorder="1" applyAlignment="1">
      <alignment horizontal="center"/>
    </xf>
    <xf numFmtId="0" fontId="28" fillId="5" borderId="8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0" borderId="6" xfId="0" applyNumberFormat="1" applyBorder="1"/>
    <xf numFmtId="14" fontId="0" fillId="0" borderId="7" xfId="0" applyNumberFormat="1" applyBorder="1"/>
    <xf numFmtId="4" fontId="0" fillId="0" borderId="5" xfId="0" applyNumberFormat="1" applyBorder="1"/>
    <xf numFmtId="0" fontId="0" fillId="0" borderId="8" xfId="0" applyBorder="1"/>
    <xf numFmtId="0" fontId="0" fillId="0" borderId="9" xfId="0" applyBorder="1"/>
    <xf numFmtId="0" fontId="27" fillId="0" borderId="10" xfId="0" applyFont="1" applyBorder="1"/>
    <xf numFmtId="0" fontId="0" fillId="0" borderId="11" xfId="0" applyBorder="1"/>
    <xf numFmtId="0" fontId="0" fillId="0" borderId="12" xfId="0" applyBorder="1"/>
    <xf numFmtId="164" fontId="23" fillId="0" borderId="10" xfId="7" applyFont="1" applyBorder="1"/>
    <xf numFmtId="0" fontId="25" fillId="0" borderId="0" xfId="0" applyFont="1"/>
    <xf numFmtId="0" fontId="27" fillId="0" borderId="0" xfId="0" applyFont="1"/>
    <xf numFmtId="0" fontId="27" fillId="0" borderId="0" xfId="0" applyFont="1" applyAlignment="1">
      <alignment horizontal="center"/>
    </xf>
    <xf numFmtId="0" fontId="28" fillId="5" borderId="7" xfId="0" applyFont="1" applyFill="1" applyBorder="1" applyAlignment="1">
      <alignment wrapText="1"/>
    </xf>
    <xf numFmtId="0" fontId="28" fillId="5" borderId="9" xfId="0" applyFont="1" applyFill="1" applyBorder="1" applyAlignment="1">
      <alignment wrapText="1"/>
    </xf>
    <xf numFmtId="0" fontId="27" fillId="6" borderId="13" xfId="0" applyFont="1" applyFill="1" applyBorder="1" applyAlignment="1">
      <alignment horizontal="center" vertical="center"/>
    </xf>
    <xf numFmtId="0" fontId="27" fillId="6" borderId="14" xfId="0" applyFont="1" applyFill="1" applyBorder="1" applyAlignment="1">
      <alignment horizontal="center" vertical="center"/>
    </xf>
    <xf numFmtId="0" fontId="27" fillId="6" borderId="14" xfId="0" applyFont="1" applyFill="1" applyBorder="1" applyAlignment="1">
      <alignment horizontal="center" vertical="center" wrapText="1"/>
    </xf>
    <xf numFmtId="1" fontId="0" fillId="0" borderId="9" xfId="0" applyNumberFormat="1" applyBorder="1"/>
    <xf numFmtId="14" fontId="0" fillId="0" borderId="9" xfId="0" applyNumberFormat="1" applyBorder="1"/>
    <xf numFmtId="44" fontId="0" fillId="0" borderId="0" xfId="0" applyNumberFormat="1"/>
    <xf numFmtId="0" fontId="29" fillId="0" borderId="9" xfId="0" applyFont="1" applyBorder="1"/>
    <xf numFmtId="0" fontId="0" fillId="7" borderId="9" xfId="0" applyFill="1" applyBorder="1"/>
    <xf numFmtId="164" fontId="27" fillId="7" borderId="9" xfId="7" applyFont="1" applyFill="1" applyBorder="1"/>
    <xf numFmtId="14" fontId="30" fillId="8" borderId="9" xfId="9" applyNumberFormat="1" applyFont="1" applyFill="1" applyBorder="1"/>
    <xf numFmtId="0" fontId="0" fillId="0" borderId="15" xfId="0" applyBorder="1"/>
    <xf numFmtId="164" fontId="30" fillId="8" borderId="9" xfId="7" applyFont="1" applyFill="1" applyBorder="1"/>
    <xf numFmtId="0" fontId="0" fillId="9" borderId="9" xfId="0" applyFill="1" applyBorder="1"/>
    <xf numFmtId="164" fontId="27" fillId="9" borderId="9" xfId="7" applyFont="1" applyFill="1" applyBorder="1"/>
    <xf numFmtId="0" fontId="27" fillId="0" borderId="9" xfId="0" applyFont="1" applyBorder="1"/>
    <xf numFmtId="0" fontId="0" fillId="0" borderId="9" xfId="0" applyBorder="1" applyAlignment="1">
      <alignment wrapText="1"/>
    </xf>
    <xf numFmtId="1" fontId="0" fillId="0" borderId="0" xfId="0" applyNumberFormat="1" applyBorder="1"/>
    <xf numFmtId="43" fontId="23" fillId="0" borderId="5" xfId="1" applyFont="1" applyBorder="1"/>
    <xf numFmtId="0" fontId="27" fillId="6" borderId="3" xfId="0" applyFont="1" applyFill="1" applyBorder="1" applyAlignment="1">
      <alignment horizontal="center" vertical="center" wrapText="1"/>
    </xf>
    <xf numFmtId="0" fontId="3" fillId="0" borderId="0" xfId="9" applyFont="1" applyAlignment="1">
      <alignment vertical="center"/>
    </xf>
    <xf numFmtId="0" fontId="3" fillId="0" borderId="0" xfId="9" applyFont="1"/>
    <xf numFmtId="0" fontId="5" fillId="0" borderId="0" xfId="9" applyFont="1" applyAlignment="1">
      <alignment horizontal="center" vertical="center"/>
    </xf>
    <xf numFmtId="0" fontId="0" fillId="0" borderId="0" xfId="0" applyAlignment="1">
      <alignment horizontal="center" wrapText="1"/>
    </xf>
    <xf numFmtId="12" fontId="0" fillId="0" borderId="9" xfId="0" applyNumberFormat="1" applyBorder="1"/>
    <xf numFmtId="14" fontId="0" fillId="0" borderId="9" xfId="0" applyNumberFormat="1" applyBorder="1" applyAlignment="1">
      <alignment wrapText="1"/>
    </xf>
    <xf numFmtId="43" fontId="23" fillId="0" borderId="10" xfId="1" applyFont="1" applyBorder="1"/>
    <xf numFmtId="43" fontId="29" fillId="0" borderId="9" xfId="1" applyFont="1" applyBorder="1"/>
    <xf numFmtId="164" fontId="31" fillId="7" borderId="9" xfId="7" applyFont="1" applyFill="1" applyBorder="1"/>
    <xf numFmtId="43" fontId="23" fillId="0" borderId="0" xfId="1" applyFont="1"/>
    <xf numFmtId="12" fontId="0" fillId="0" borderId="9" xfId="0" applyNumberFormat="1" applyBorder="1" applyAlignment="1">
      <alignment horizontal="left"/>
    </xf>
    <xf numFmtId="4" fontId="3" fillId="2" borderId="9" xfId="9" applyNumberFormat="1" applyFont="1" applyFill="1" applyBorder="1" applyAlignment="1">
      <alignment horizontal="right"/>
    </xf>
    <xf numFmtId="0" fontId="9" fillId="0" borderId="0" xfId="9" applyFont="1"/>
    <xf numFmtId="12" fontId="0" fillId="0" borderId="9" xfId="0" applyNumberFormat="1" applyBorder="1" applyAlignment="1">
      <alignment horizontal="left" wrapText="1"/>
    </xf>
    <xf numFmtId="0" fontId="10" fillId="0" borderId="0" xfId="9" applyFont="1"/>
    <xf numFmtId="0" fontId="10" fillId="0" borderId="0" xfId="9" applyFont="1" applyAlignment="1">
      <alignment vertical="center"/>
    </xf>
    <xf numFmtId="0" fontId="12" fillId="3" borderId="9" xfId="9" applyFont="1" applyFill="1" applyBorder="1" applyAlignment="1">
      <alignment horizontal="center" vertical="center"/>
    </xf>
    <xf numFmtId="0" fontId="10" fillId="9" borderId="9" xfId="9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left" vertical="center" wrapText="1"/>
    </xf>
    <xf numFmtId="0" fontId="10" fillId="8" borderId="9" xfId="9" applyFont="1" applyFill="1" applyBorder="1" applyAlignment="1">
      <alignment horizontal="center" vertical="center" wrapText="1"/>
    </xf>
    <xf numFmtId="14" fontId="10" fillId="8" borderId="9" xfId="0" applyNumberFormat="1" applyFont="1" applyFill="1" applyBorder="1" applyAlignment="1">
      <alignment horizontal="center" vertical="center" wrapText="1"/>
    </xf>
    <xf numFmtId="166" fontId="10" fillId="8" borderId="9" xfId="0" applyNumberFormat="1" applyFont="1" applyFill="1" applyBorder="1" applyAlignment="1">
      <alignment horizontal="right" vertical="center"/>
    </xf>
    <xf numFmtId="4" fontId="10" fillId="9" borderId="9" xfId="0" applyNumberFormat="1" applyFont="1" applyFill="1" applyBorder="1" applyAlignment="1">
      <alignment horizontal="right" vertical="center"/>
    </xf>
    <xf numFmtId="2" fontId="10" fillId="9" borderId="9" xfId="0" applyNumberFormat="1" applyFont="1" applyFill="1" applyBorder="1" applyAlignment="1">
      <alignment horizontal="right" vertical="center"/>
    </xf>
    <xf numFmtId="4" fontId="10" fillId="9" borderId="9" xfId="9" applyNumberFormat="1" applyFont="1" applyFill="1" applyBorder="1" applyAlignment="1">
      <alignment horizontal="right" vertical="center"/>
    </xf>
    <xf numFmtId="0" fontId="10" fillId="9" borderId="9" xfId="0" applyFont="1" applyFill="1" applyBorder="1" applyAlignment="1">
      <alignment horizontal="center" vertical="center"/>
    </xf>
    <xf numFmtId="0" fontId="12" fillId="10" borderId="9" xfId="9" applyFont="1" applyFill="1" applyBorder="1" applyAlignment="1">
      <alignment vertical="center" wrapText="1"/>
    </xf>
    <xf numFmtId="4" fontId="12" fillId="10" borderId="9" xfId="9" applyNumberFormat="1" applyFont="1" applyFill="1" applyBorder="1" applyAlignment="1">
      <alignment horizontal="right" vertical="center"/>
    </xf>
    <xf numFmtId="4" fontId="12" fillId="9" borderId="9" xfId="9" applyNumberFormat="1" applyFont="1" applyFill="1" applyBorder="1" applyAlignment="1">
      <alignment horizontal="right" vertical="center"/>
    </xf>
    <xf numFmtId="0" fontId="32" fillId="11" borderId="35" xfId="0" applyFont="1" applyFill="1" applyBorder="1" applyAlignment="1">
      <alignment horizontal="left"/>
    </xf>
    <xf numFmtId="0" fontId="13" fillId="0" borderId="36" xfId="0" applyFont="1" applyBorder="1" applyAlignment="1">
      <alignment horizontal="left"/>
    </xf>
    <xf numFmtId="0" fontId="10" fillId="9" borderId="9" xfId="0" applyNumberFormat="1" applyFont="1" applyFill="1" applyBorder="1" applyAlignment="1">
      <alignment horizontal="center" vertical="center"/>
    </xf>
    <xf numFmtId="0" fontId="33" fillId="0" borderId="0" xfId="0" applyFont="1" applyAlignment="1">
      <alignment horizontal="center"/>
    </xf>
    <xf numFmtId="0" fontId="34" fillId="0" borderId="0" xfId="0" applyFont="1"/>
    <xf numFmtId="0" fontId="35" fillId="0" borderId="0" xfId="0" applyFont="1" applyAlignment="1">
      <alignment horizontal="center"/>
    </xf>
    <xf numFmtId="4" fontId="10" fillId="0" borderId="0" xfId="9" applyNumberFormat="1" applyFont="1"/>
    <xf numFmtId="4" fontId="29" fillId="0" borderId="9" xfId="0" applyNumberFormat="1" applyFont="1" applyBorder="1"/>
    <xf numFmtId="0" fontId="13" fillId="0" borderId="0" xfId="0" applyFont="1" applyBorder="1" applyAlignment="1">
      <alignment horizontal="left"/>
    </xf>
    <xf numFmtId="0" fontId="10" fillId="8" borderId="0" xfId="0" applyFont="1" applyFill="1" applyBorder="1" applyAlignment="1">
      <alignment horizontal="center" vertical="center" wrapText="1"/>
    </xf>
    <xf numFmtId="43" fontId="23" fillId="0" borderId="9" xfId="1" applyFont="1" applyBorder="1"/>
    <xf numFmtId="43" fontId="25" fillId="0" borderId="9" xfId="1" applyFont="1" applyBorder="1"/>
    <xf numFmtId="4" fontId="36" fillId="0" borderId="0" xfId="0" applyNumberFormat="1" applyFont="1"/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 wrapText="1"/>
    </xf>
    <xf numFmtId="0" fontId="12" fillId="9" borderId="9" xfId="9" applyFont="1" applyFill="1" applyBorder="1" applyAlignment="1">
      <alignment horizontal="center" vertical="center" wrapText="1"/>
    </xf>
    <xf numFmtId="0" fontId="12" fillId="9" borderId="9" xfId="9" applyFont="1" applyFill="1" applyBorder="1" applyAlignment="1">
      <alignment horizontal="center" vertical="center"/>
    </xf>
    <xf numFmtId="43" fontId="0" fillId="0" borderId="0" xfId="0" applyNumberFormat="1"/>
    <xf numFmtId="43" fontId="23" fillId="0" borderId="9" xfId="1" applyFont="1" applyBorder="1"/>
    <xf numFmtId="14" fontId="0" fillId="0" borderId="9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15" xfId="0" applyBorder="1" applyAlignment="1">
      <alignment vertical="center" wrapText="1"/>
    </xf>
    <xf numFmtId="164" fontId="23" fillId="0" borderId="9" xfId="7" applyFont="1" applyFill="1" applyBorder="1"/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left" vertical="center"/>
    </xf>
    <xf numFmtId="0" fontId="29" fillId="0" borderId="9" xfId="0" applyFont="1" applyBorder="1" applyAlignment="1">
      <alignment horizontal="left"/>
    </xf>
    <xf numFmtId="0" fontId="0" fillId="8" borderId="0" xfId="0" applyFont="1" applyFill="1" applyAlignment="1">
      <alignment vertical="center" wrapText="1"/>
    </xf>
    <xf numFmtId="0" fontId="0" fillId="8" borderId="0" xfId="0" applyFont="1" applyFill="1" applyAlignment="1">
      <alignment horizontal="left"/>
    </xf>
    <xf numFmtId="0" fontId="0" fillId="8" borderId="9" xfId="0" applyFont="1" applyFill="1" applyBorder="1" applyAlignment="1">
      <alignment vertical="center" wrapText="1"/>
    </xf>
    <xf numFmtId="0" fontId="24" fillId="12" borderId="9" xfId="0" applyFont="1" applyFill="1" applyBorder="1" applyAlignment="1">
      <alignment vertical="center" wrapText="1"/>
    </xf>
    <xf numFmtId="0" fontId="0" fillId="8" borderId="0" xfId="0" applyFont="1" applyFill="1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14" fontId="0" fillId="0" borderId="8" xfId="0" applyNumberFormat="1" applyBorder="1"/>
    <xf numFmtId="0" fontId="29" fillId="0" borderId="17" xfId="0" applyFont="1" applyBorder="1" applyAlignment="1">
      <alignment horizontal="left"/>
    </xf>
    <xf numFmtId="43" fontId="23" fillId="8" borderId="9" xfId="1" applyFont="1" applyFill="1" applyBorder="1" applyAlignment="1">
      <alignment vertical="center" wrapText="1"/>
    </xf>
    <xf numFmtId="43" fontId="23" fillId="0" borderId="0" xfId="1" applyFont="1" applyBorder="1"/>
    <xf numFmtId="0" fontId="34" fillId="0" borderId="0" xfId="0" applyFont="1" applyAlignment="1">
      <alignment horizontal="center" wrapText="1"/>
    </xf>
    <xf numFmtId="0" fontId="12" fillId="8" borderId="0" xfId="9" applyFont="1" applyFill="1" applyBorder="1" applyAlignment="1">
      <alignment horizontal="center" vertical="center"/>
    </xf>
    <xf numFmtId="0" fontId="12" fillId="8" borderId="0" xfId="9" applyFont="1" applyFill="1" applyBorder="1" applyAlignment="1">
      <alignment vertical="center" wrapText="1"/>
    </xf>
    <xf numFmtId="4" fontId="12" fillId="8" borderId="0" xfId="9" applyNumberFormat="1" applyFont="1" applyFill="1" applyBorder="1" applyAlignment="1">
      <alignment horizontal="right" vertical="center"/>
    </xf>
    <xf numFmtId="0" fontId="9" fillId="8" borderId="0" xfId="9" applyFont="1" applyFill="1"/>
    <xf numFmtId="0" fontId="0" fillId="8" borderId="0" xfId="0" applyFont="1" applyFill="1" applyBorder="1" applyAlignment="1">
      <alignment horizontal="right" vertical="center" wrapText="1"/>
    </xf>
    <xf numFmtId="0" fontId="0" fillId="0" borderId="15" xfId="0" applyBorder="1" applyAlignment="1">
      <alignment horizontal="left" vertical="center"/>
    </xf>
    <xf numFmtId="0" fontId="0" fillId="0" borderId="17" xfId="0" applyBorder="1" applyAlignment="1">
      <alignment horizontal="left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4" fontId="29" fillId="8" borderId="9" xfId="0" applyNumberFormat="1" applyFont="1" applyFill="1" applyBorder="1"/>
    <xf numFmtId="4" fontId="29" fillId="8" borderId="9" xfId="0" applyNumberFormat="1" applyFont="1" applyFill="1" applyBorder="1" applyAlignment="1">
      <alignment horizontal="righ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7" fillId="0" borderId="0" xfId="0" applyFont="1" applyAlignment="1"/>
    <xf numFmtId="0" fontId="38" fillId="0" borderId="0" xfId="0" applyFont="1"/>
    <xf numFmtId="0" fontId="3" fillId="0" borderId="9" xfId="0" applyFont="1" applyBorder="1" applyAlignment="1">
      <alignment horizontal="left" vertical="center" wrapText="1"/>
    </xf>
    <xf numFmtId="0" fontId="39" fillId="0" borderId="9" xfId="0" applyFont="1" applyBorder="1"/>
    <xf numFmtId="4" fontId="3" fillId="0" borderId="9" xfId="0" applyNumberFormat="1" applyFont="1" applyBorder="1" applyAlignment="1">
      <alignment vertical="center"/>
    </xf>
    <xf numFmtId="0" fontId="40" fillId="0" borderId="9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9" fillId="0" borderId="9" xfId="0" applyFont="1" applyBorder="1" applyAlignment="1">
      <alignment vertical="center"/>
    </xf>
    <xf numFmtId="0" fontId="39" fillId="0" borderId="18" xfId="0" applyFont="1" applyBorder="1" applyAlignment="1">
      <alignment vertical="center"/>
    </xf>
    <xf numFmtId="4" fontId="3" fillId="0" borderId="9" xfId="0" applyNumberFormat="1" applyFont="1" applyBorder="1"/>
    <xf numFmtId="0" fontId="3" fillId="0" borderId="9" xfId="0" applyFont="1" applyBorder="1" applyAlignment="1">
      <alignment horizontal="left" vertical="center"/>
    </xf>
    <xf numFmtId="4" fontId="41" fillId="13" borderId="9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horizontal="center"/>
    </xf>
    <xf numFmtId="4" fontId="41" fillId="0" borderId="0" xfId="0" applyNumberFormat="1" applyFont="1" applyFill="1" applyBorder="1" applyAlignment="1">
      <alignment horizontal="right"/>
    </xf>
    <xf numFmtId="0" fontId="38" fillId="0" borderId="0" xfId="0" applyFont="1" applyAlignment="1">
      <alignment wrapText="1"/>
    </xf>
    <xf numFmtId="0" fontId="37" fillId="0" borderId="0" xfId="0" applyFont="1" applyAlignment="1">
      <alignment horizontal="center" vertical="center"/>
    </xf>
    <xf numFmtId="0" fontId="37" fillId="0" borderId="0" xfId="0" applyFont="1"/>
    <xf numFmtId="0" fontId="38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right" wrapText="1"/>
    </xf>
    <xf numFmtId="1" fontId="0" fillId="0" borderId="9" xfId="0" applyNumberFormat="1" applyBorder="1" applyAlignment="1">
      <alignment horizontal="left"/>
    </xf>
    <xf numFmtId="43" fontId="29" fillId="8" borderId="9" xfId="1" applyFont="1" applyFill="1" applyBorder="1"/>
    <xf numFmtId="0" fontId="27" fillId="0" borderId="0" xfId="0" applyFont="1" applyAlignment="1">
      <alignment horizontal="center"/>
    </xf>
    <xf numFmtId="0" fontId="39" fillId="0" borderId="18" xfId="0" applyFont="1" applyBorder="1"/>
    <xf numFmtId="0" fontId="42" fillId="0" borderId="0" xfId="0" applyFont="1"/>
    <xf numFmtId="14" fontId="42" fillId="0" borderId="0" xfId="0" applyNumberFormat="1" applyFont="1"/>
    <xf numFmtId="14" fontId="43" fillId="0" borderId="0" xfId="0" applyNumberFormat="1" applyFont="1"/>
    <xf numFmtId="0" fontId="43" fillId="0" borderId="9" xfId="0" applyFont="1" applyBorder="1" applyAlignment="1">
      <alignment horizontal="center"/>
    </xf>
    <xf numFmtId="0" fontId="43" fillId="0" borderId="9" xfId="0" applyFont="1" applyBorder="1" applyAlignment="1">
      <alignment horizontal="center" wrapText="1"/>
    </xf>
    <xf numFmtId="1" fontId="43" fillId="0" borderId="9" xfId="0" applyNumberFormat="1" applyFont="1" applyBorder="1" applyAlignment="1">
      <alignment horizontal="center"/>
    </xf>
    <xf numFmtId="0" fontId="43" fillId="0" borderId="18" xfId="0" applyFont="1" applyBorder="1"/>
    <xf numFmtId="0" fontId="43" fillId="0" borderId="9" xfId="0" applyFont="1" applyBorder="1"/>
    <xf numFmtId="0" fontId="44" fillId="0" borderId="9" xfId="0" applyFont="1" applyBorder="1" applyAlignment="1">
      <alignment horizontal="right" wrapText="1"/>
    </xf>
    <xf numFmtId="0" fontId="44" fillId="0" borderId="9" xfId="0" applyFont="1" applyBorder="1" applyAlignment="1">
      <alignment horizontal="left"/>
    </xf>
    <xf numFmtId="4" fontId="15" fillId="0" borderId="9" xfId="0" applyNumberFormat="1" applyFont="1" applyBorder="1"/>
    <xf numFmtId="4" fontId="15" fillId="8" borderId="9" xfId="0" applyNumberFormat="1" applyFont="1" applyFill="1" applyBorder="1"/>
    <xf numFmtId="0" fontId="36" fillId="0" borderId="18" xfId="0" applyFont="1" applyBorder="1"/>
    <xf numFmtId="0" fontId="36" fillId="0" borderId="9" xfId="0" applyFont="1" applyBorder="1"/>
    <xf numFmtId="4" fontId="36" fillId="8" borderId="18" xfId="0" applyNumberFormat="1" applyFont="1" applyFill="1" applyBorder="1"/>
    <xf numFmtId="4" fontId="36" fillId="8" borderId="9" xfId="0" applyNumberFormat="1" applyFont="1" applyFill="1" applyBorder="1"/>
    <xf numFmtId="0" fontId="45" fillId="0" borderId="18" xfId="0" applyFont="1" applyBorder="1"/>
    <xf numFmtId="4" fontId="36" fillId="0" borderId="9" xfId="0" applyNumberFormat="1" applyFont="1" applyBorder="1"/>
    <xf numFmtId="4" fontId="36" fillId="0" borderId="18" xfId="0" applyNumberFormat="1" applyFont="1" applyBorder="1"/>
    <xf numFmtId="43" fontId="16" fillId="0" borderId="9" xfId="1" applyFont="1" applyBorder="1" applyAlignment="1">
      <alignment horizontal="center"/>
    </xf>
    <xf numFmtId="43" fontId="15" fillId="0" borderId="9" xfId="1" applyFont="1" applyFill="1" applyBorder="1"/>
    <xf numFmtId="4" fontId="36" fillId="8" borderId="9" xfId="0" applyNumberFormat="1" applyFont="1" applyFill="1" applyBorder="1" applyAlignment="1">
      <alignment horizontal="right" vertical="center"/>
    </xf>
    <xf numFmtId="0" fontId="44" fillId="8" borderId="9" xfId="0" applyFont="1" applyFill="1" applyBorder="1" applyAlignment="1">
      <alignment horizontal="right" wrapText="1"/>
    </xf>
    <xf numFmtId="0" fontId="44" fillId="8" borderId="9" xfId="0" applyFont="1" applyFill="1" applyBorder="1" applyAlignment="1">
      <alignment horizontal="left"/>
    </xf>
    <xf numFmtId="0" fontId="36" fillId="14" borderId="9" xfId="0" applyFont="1" applyFill="1" applyBorder="1" applyAlignment="1">
      <alignment horizontal="left"/>
    </xf>
    <xf numFmtId="0" fontId="45" fillId="14" borderId="9" xfId="0" applyFont="1" applyFill="1" applyBorder="1" applyAlignment="1">
      <alignment horizontal="left"/>
    </xf>
    <xf numFmtId="4" fontId="17" fillId="14" borderId="9" xfId="0" applyNumberFormat="1" applyFont="1" applyFill="1" applyBorder="1"/>
    <xf numFmtId="4" fontId="17" fillId="14" borderId="18" xfId="0" applyNumberFormat="1" applyFont="1" applyFill="1" applyBorder="1"/>
    <xf numFmtId="0" fontId="36" fillId="0" borderId="9" xfId="0" applyFont="1" applyBorder="1" applyAlignment="1">
      <alignment horizontal="left"/>
    </xf>
    <xf numFmtId="4" fontId="17" fillId="0" borderId="9" xfId="0" applyNumberFormat="1" applyFont="1" applyBorder="1"/>
    <xf numFmtId="4" fontId="45" fillId="14" borderId="9" xfId="0" applyNumberFormat="1" applyFont="1" applyFill="1" applyBorder="1" applyAlignment="1">
      <alignment horizontal="right"/>
    </xf>
    <xf numFmtId="43" fontId="27" fillId="14" borderId="9" xfId="0" applyNumberFormat="1" applyFont="1" applyFill="1" applyBorder="1"/>
    <xf numFmtId="4" fontId="27" fillId="14" borderId="9" xfId="0" applyNumberFormat="1" applyFont="1" applyFill="1" applyBorder="1"/>
    <xf numFmtId="0" fontId="45" fillId="0" borderId="0" xfId="0" applyFont="1" applyFill="1" applyBorder="1" applyAlignment="1">
      <alignment horizontal="center"/>
    </xf>
    <xf numFmtId="4" fontId="17" fillId="0" borderId="0" xfId="0" applyNumberFormat="1" applyFont="1" applyFill="1" applyBorder="1"/>
    <xf numFmtId="4" fontId="45" fillId="0" borderId="0" xfId="0" applyNumberFormat="1" applyFont="1" applyFill="1" applyBorder="1" applyAlignment="1">
      <alignment horizontal="right"/>
    </xf>
    <xf numFmtId="43" fontId="27" fillId="0" borderId="0" xfId="0" applyNumberFormat="1" applyFont="1" applyFill="1" applyBorder="1"/>
    <xf numFmtId="4" fontId="27" fillId="0" borderId="0" xfId="0" applyNumberFormat="1" applyFont="1" applyFill="1" applyBorder="1"/>
    <xf numFmtId="0" fontId="26" fillId="0" borderId="0" xfId="0" applyFont="1" applyFill="1"/>
    <xf numFmtId="0" fontId="0" fillId="0" borderId="0" xfId="0" applyFont="1" applyFill="1"/>
    <xf numFmtId="0" fontId="29" fillId="0" borderId="0" xfId="0" applyFont="1" applyAlignment="1">
      <alignment horizontal="center"/>
    </xf>
    <xf numFmtId="0" fontId="0" fillId="0" borderId="0" xfId="0" applyFont="1"/>
    <xf numFmtId="2" fontId="0" fillId="0" borderId="0" xfId="0" applyNumberFormat="1" applyFont="1"/>
    <xf numFmtId="4" fontId="0" fillId="0" borderId="0" xfId="0" applyNumberFormat="1" applyFont="1"/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top"/>
    </xf>
    <xf numFmtId="43" fontId="33" fillId="0" borderId="9" xfId="1" applyFont="1" applyFill="1" applyBorder="1" applyAlignment="1">
      <alignment horizontal="center"/>
    </xf>
    <xf numFmtId="0" fontId="3" fillId="8" borderId="16" xfId="0" applyFont="1" applyFill="1" applyBorder="1" applyAlignment="1">
      <alignment horizontal="left" vertical="center"/>
    </xf>
    <xf numFmtId="0" fontId="3" fillId="8" borderId="9" xfId="0" applyFont="1" applyFill="1" applyBorder="1" applyAlignment="1">
      <alignment horizontal="left" vertical="center" wrapText="1" indent="1"/>
    </xf>
    <xf numFmtId="0" fontId="3" fillId="8" borderId="9" xfId="0" applyFont="1" applyFill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3" fillId="8" borderId="9" xfId="0" applyFont="1" applyFill="1" applyBorder="1" applyAlignment="1">
      <alignment horizontal="left" vertical="center" wrapText="1"/>
    </xf>
    <xf numFmtId="0" fontId="25" fillId="0" borderId="0" xfId="10" applyAlignment="1"/>
    <xf numFmtId="0" fontId="0" fillId="0" borderId="0" xfId="0" applyBorder="1"/>
    <xf numFmtId="0" fontId="28" fillId="0" borderId="0" xfId="0" applyFont="1" applyBorder="1" applyAlignment="1"/>
    <xf numFmtId="177" fontId="3" fillId="8" borderId="19" xfId="0" applyNumberFormat="1" applyFont="1" applyFill="1" applyBorder="1" applyAlignment="1">
      <alignment horizontal="center" vertical="center"/>
    </xf>
    <xf numFmtId="177" fontId="3" fillId="8" borderId="9" xfId="0" applyNumberFormat="1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43" fontId="47" fillId="0" borderId="9" xfId="1" applyFont="1" applyBorder="1"/>
    <xf numFmtId="43" fontId="36" fillId="0" borderId="9" xfId="1" applyFont="1" applyBorder="1"/>
    <xf numFmtId="0" fontId="27" fillId="6" borderId="9" xfId="0" applyFont="1" applyFill="1" applyBorder="1" applyAlignment="1">
      <alignment horizontal="center" wrapText="1"/>
    </xf>
    <xf numFmtId="165" fontId="34" fillId="0" borderId="9" xfId="3" applyFont="1" applyBorder="1" applyAlignment="1">
      <alignment horizontal="right" vertical="top"/>
    </xf>
    <xf numFmtId="43" fontId="48" fillId="0" borderId="9" xfId="1" applyFont="1" applyBorder="1" applyAlignment="1">
      <alignment horizontal="center" vertical="center" wrapText="1"/>
    </xf>
    <xf numFmtId="0" fontId="49" fillId="14" borderId="15" xfId="10" applyFont="1" applyFill="1" applyBorder="1" applyAlignment="1">
      <alignment horizontal="center"/>
    </xf>
    <xf numFmtId="0" fontId="49" fillId="14" borderId="0" xfId="10" applyFont="1" applyFill="1" applyAlignment="1">
      <alignment horizontal="center"/>
    </xf>
    <xf numFmtId="4" fontId="3" fillId="0" borderId="9" xfId="0" applyNumberFormat="1" applyFont="1" applyBorder="1" applyAlignment="1">
      <alignment horizontal="right" vertical="center" wrapText="1"/>
    </xf>
    <xf numFmtId="43" fontId="50" fillId="0" borderId="9" xfId="1" applyFont="1" applyFill="1" applyBorder="1"/>
    <xf numFmtId="0" fontId="49" fillId="14" borderId="0" xfId="10" applyFont="1" applyFill="1" applyBorder="1"/>
    <xf numFmtId="4" fontId="49" fillId="14" borderId="0" xfId="10" applyNumberFormat="1" applyFont="1" applyFill="1" applyBorder="1"/>
    <xf numFmtId="177" fontId="51" fillId="0" borderId="9" xfId="0" applyNumberFormat="1" applyFont="1" applyBorder="1" applyAlignment="1">
      <alignment horizontal="center" vertical="center"/>
    </xf>
    <xf numFmtId="0" fontId="51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 indent="1"/>
    </xf>
    <xf numFmtId="166" fontId="51" fillId="0" borderId="9" xfId="0" applyNumberFormat="1" applyFont="1" applyBorder="1" applyAlignment="1">
      <alignment horizontal="right" vertical="center" wrapText="1"/>
    </xf>
    <xf numFmtId="166" fontId="27" fillId="0" borderId="0" xfId="0" applyNumberFormat="1" applyFont="1"/>
    <xf numFmtId="0" fontId="3" fillId="8" borderId="16" xfId="0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left" vertical="center" wrapText="1" indent="1"/>
    </xf>
    <xf numFmtId="177" fontId="21" fillId="8" borderId="9" xfId="0" applyNumberFormat="1" applyFont="1" applyFill="1" applyBorder="1" applyAlignment="1">
      <alignment horizontal="center" vertical="center"/>
    </xf>
    <xf numFmtId="0" fontId="21" fillId="8" borderId="9" xfId="0" applyFont="1" applyFill="1" applyBorder="1" applyAlignment="1">
      <alignment horizontal="center" vertical="center"/>
    </xf>
    <xf numFmtId="0" fontId="21" fillId="8" borderId="9" xfId="0" applyFont="1" applyFill="1" applyBorder="1" applyAlignment="1">
      <alignment horizontal="left" vertical="center"/>
    </xf>
    <xf numFmtId="0" fontId="21" fillId="8" borderId="9" xfId="0" applyFont="1" applyFill="1" applyBorder="1" applyAlignment="1">
      <alignment horizontal="left" vertical="center" wrapText="1" indent="1"/>
    </xf>
    <xf numFmtId="4" fontId="15" fillId="0" borderId="18" xfId="0" applyNumberFormat="1" applyFont="1" applyBorder="1"/>
    <xf numFmtId="4" fontId="0" fillId="0" borderId="18" xfId="0" applyNumberFormat="1" applyBorder="1"/>
    <xf numFmtId="4" fontId="0" fillId="8" borderId="9" xfId="0" applyNumberFormat="1" applyFill="1" applyBorder="1"/>
    <xf numFmtId="43" fontId="0" fillId="0" borderId="9" xfId="0" applyNumberFormat="1" applyBorder="1"/>
    <xf numFmtId="4" fontId="0" fillId="0" borderId="9" xfId="0" applyNumberFormat="1" applyBorder="1"/>
    <xf numFmtId="0" fontId="0" fillId="0" borderId="18" xfId="0" applyBorder="1"/>
    <xf numFmtId="0" fontId="52" fillId="0" borderId="0" xfId="0" applyFont="1"/>
    <xf numFmtId="0" fontId="53" fillId="0" borderId="0" xfId="0" applyFont="1"/>
    <xf numFmtId="0" fontId="53" fillId="0" borderId="0" xfId="0" applyFont="1" applyAlignment="1">
      <alignment wrapText="1"/>
    </xf>
    <xf numFmtId="43" fontId="23" fillId="0" borderId="9" xfId="1" applyFont="1" applyBorder="1"/>
    <xf numFmtId="0" fontId="54" fillId="0" borderId="35" xfId="0" applyFont="1" applyBorder="1" applyAlignment="1">
      <alignment horizontal="left"/>
    </xf>
    <xf numFmtId="49" fontId="23" fillId="0" borderId="9" xfId="1" applyNumberFormat="1" applyFont="1" applyBorder="1"/>
    <xf numFmtId="14" fontId="23" fillId="0" borderId="9" xfId="1" applyNumberFormat="1" applyFont="1" applyBorder="1"/>
    <xf numFmtId="49" fontId="54" fillId="0" borderId="35" xfId="0" applyNumberFormat="1" applyFont="1" applyBorder="1" applyAlignment="1">
      <alignment horizontal="left"/>
    </xf>
    <xf numFmtId="43" fontId="23" fillId="0" borderId="20" xfId="1" applyFont="1" applyFill="1" applyBorder="1"/>
    <xf numFmtId="0" fontId="0" fillId="0" borderId="21" xfId="0" applyBorder="1"/>
    <xf numFmtId="0" fontId="0" fillId="0" borderId="16" xfId="0" applyBorder="1" applyAlignment="1">
      <alignment horizontal="center" vertical="center" wrapText="1"/>
    </xf>
    <xf numFmtId="12" fontId="0" fillId="0" borderId="0" xfId="0" applyNumberFormat="1" applyAlignment="1">
      <alignment horizontal="left"/>
    </xf>
    <xf numFmtId="12" fontId="0" fillId="0" borderId="22" xfId="0" applyNumberFormat="1" applyBorder="1" applyAlignment="1">
      <alignment horizontal="left"/>
    </xf>
    <xf numFmtId="12" fontId="23" fillId="0" borderId="9" xfId="1" applyNumberFormat="1" applyFont="1" applyBorder="1" applyAlignment="1">
      <alignment horizontal="left"/>
    </xf>
    <xf numFmtId="14" fontId="0" fillId="0" borderId="0" xfId="0" applyNumberFormat="1"/>
    <xf numFmtId="12" fontId="0" fillId="0" borderId="16" xfId="0" applyNumberFormat="1" applyFill="1" applyBorder="1" applyAlignment="1">
      <alignment horizontal="left"/>
    </xf>
    <xf numFmtId="43" fontId="29" fillId="0" borderId="9" xfId="1" applyFont="1" applyFill="1" applyBorder="1"/>
    <xf numFmtId="43" fontId="23" fillId="0" borderId="9" xfId="1" applyFont="1" applyFill="1" applyBorder="1"/>
    <xf numFmtId="43" fontId="29" fillId="0" borderId="9" xfId="1" applyFont="1" applyFill="1" applyBorder="1" applyAlignment="1">
      <alignment horizontal="right"/>
    </xf>
    <xf numFmtId="4" fontId="29" fillId="0" borderId="9" xfId="0" applyNumberFormat="1" applyFont="1" applyFill="1" applyBorder="1"/>
    <xf numFmtId="4" fontId="29" fillId="0" borderId="9" xfId="0" applyNumberFormat="1" applyFont="1" applyFill="1" applyBorder="1" applyAlignment="1">
      <alignment horizontal="right"/>
    </xf>
    <xf numFmtId="43" fontId="29" fillId="0" borderId="9" xfId="1" applyFont="1" applyFill="1" applyBorder="1" applyAlignment="1"/>
    <xf numFmtId="4" fontId="29" fillId="0" borderId="16" xfId="0" applyNumberFormat="1" applyFont="1" applyFill="1" applyBorder="1"/>
    <xf numFmtId="0" fontId="0" fillId="0" borderId="16" xfId="0" applyBorder="1" applyAlignment="1">
      <alignment horizontal="center" vertical="center" wrapText="1"/>
    </xf>
    <xf numFmtId="12" fontId="0" fillId="0" borderId="9" xfId="0" applyNumberFormat="1" applyFill="1" applyBorder="1" applyAlignment="1">
      <alignment horizontal="left"/>
    </xf>
    <xf numFmtId="0" fontId="0" fillId="0" borderId="16" xfId="0" applyBorder="1" applyAlignment="1">
      <alignment horizontal="center" vertical="center" wrapText="1"/>
    </xf>
    <xf numFmtId="0" fontId="34" fillId="0" borderId="0" xfId="0" applyFont="1" applyAlignment="1">
      <alignment horizontal="center" wrapText="1"/>
    </xf>
    <xf numFmtId="0" fontId="35" fillId="0" borderId="0" xfId="0" applyFont="1" applyAlignment="1">
      <alignment horizontal="center" wrapText="1"/>
    </xf>
    <xf numFmtId="0" fontId="22" fillId="0" borderId="9" xfId="9" applyFont="1" applyFill="1" applyBorder="1" applyAlignment="1">
      <alignment horizontal="left"/>
    </xf>
    <xf numFmtId="49" fontId="3" fillId="0" borderId="9" xfId="9" applyNumberFormat="1" applyBorder="1"/>
    <xf numFmtId="0" fontId="0" fillId="0" borderId="16" xfId="0" applyBorder="1" applyAlignment="1">
      <alignment horizontal="center" vertical="center" wrapText="1"/>
    </xf>
    <xf numFmtId="0" fontId="49" fillId="14" borderId="37" xfId="10" applyFont="1" applyFill="1" applyBorder="1" applyAlignment="1">
      <alignment horizontal="center"/>
    </xf>
    <xf numFmtId="0" fontId="55" fillId="14" borderId="37" xfId="10" applyFont="1" applyFill="1" applyBorder="1" applyAlignment="1">
      <alignment horizontal="center"/>
    </xf>
    <xf numFmtId="0" fontId="49" fillId="14" borderId="38" xfId="10" applyFont="1" applyFill="1" applyBorder="1"/>
    <xf numFmtId="0" fontId="49" fillId="14" borderId="39" xfId="10" applyFont="1" applyFill="1" applyBorder="1"/>
    <xf numFmtId="4" fontId="49" fillId="14" borderId="23" xfId="10" applyNumberFormat="1" applyFont="1" applyFill="1" applyBorder="1"/>
    <xf numFmtId="0" fontId="54" fillId="0" borderId="9" xfId="10" applyFont="1" applyBorder="1" applyAlignment="1">
      <alignment horizontal="center"/>
    </xf>
    <xf numFmtId="4" fontId="47" fillId="0" borderId="9" xfId="10" applyNumberFormat="1" applyFont="1" applyBorder="1" applyAlignment="1">
      <alignment horizontal="right"/>
    </xf>
    <xf numFmtId="0" fontId="0" fillId="14" borderId="0" xfId="0" applyFill="1"/>
    <xf numFmtId="0" fontId="0" fillId="15" borderId="0" xfId="0" applyFill="1" applyAlignment="1"/>
    <xf numFmtId="43" fontId="47" fillId="0" borderId="9" xfId="1" applyFont="1" applyBorder="1" applyAlignment="1">
      <alignment horizontal="right"/>
    </xf>
    <xf numFmtId="43" fontId="23" fillId="0" borderId="9" xfId="1" applyFont="1" applyBorder="1"/>
    <xf numFmtId="0" fontId="56" fillId="0" borderId="9" xfId="10" applyFont="1" applyBorder="1" applyAlignment="1">
      <alignment horizontal="left"/>
    </xf>
    <xf numFmtId="0" fontId="54" fillId="0" borderId="0" xfId="10" applyFont="1" applyBorder="1" applyAlignment="1">
      <alignment horizontal="center"/>
    </xf>
    <xf numFmtId="0" fontId="56" fillId="0" borderId="24" xfId="10" applyFont="1" applyBorder="1" applyAlignment="1">
      <alignment horizontal="left"/>
    </xf>
    <xf numFmtId="4" fontId="3" fillId="0" borderId="23" xfId="0" applyNumberFormat="1" applyFont="1" applyBorder="1" applyAlignment="1">
      <alignment horizontal="right" vertical="center" wrapText="1"/>
    </xf>
    <xf numFmtId="4" fontId="47" fillId="0" borderId="23" xfId="10" applyNumberFormat="1" applyFont="1" applyBorder="1" applyAlignment="1">
      <alignment horizontal="right"/>
    </xf>
    <xf numFmtId="43" fontId="47" fillId="0" borderId="23" xfId="1" applyFont="1" applyBorder="1" applyAlignment="1">
      <alignment horizontal="right"/>
    </xf>
    <xf numFmtId="43" fontId="23" fillId="0" borderId="23" xfId="1" applyFont="1" applyBorder="1"/>
    <xf numFmtId="43" fontId="0" fillId="0" borderId="25" xfId="0" applyNumberFormat="1" applyBorder="1"/>
    <xf numFmtId="43" fontId="23" fillId="0" borderId="0" xfId="1" applyFont="1"/>
    <xf numFmtId="43" fontId="23" fillId="0" borderId="0" xfId="1" applyFont="1" applyBorder="1"/>
    <xf numFmtId="43" fontId="3" fillId="8" borderId="16" xfId="1" applyFont="1" applyFill="1" applyBorder="1" applyAlignment="1">
      <alignment horizontal="right" vertical="center"/>
    </xf>
    <xf numFmtId="43" fontId="27" fillId="0" borderId="0" xfId="1" applyFont="1"/>
    <xf numFmtId="43" fontId="3" fillId="8" borderId="9" xfId="1" applyFont="1" applyFill="1" applyBorder="1" applyAlignment="1">
      <alignment horizontal="right" vertical="center"/>
    </xf>
    <xf numFmtId="43" fontId="27" fillId="0" borderId="0" xfId="1" applyFont="1" applyAlignment="1">
      <alignment horizontal="right" vertical="center"/>
    </xf>
    <xf numFmtId="43" fontId="27" fillId="0" borderId="0" xfId="1" applyFont="1" applyAlignment="1">
      <alignment vertical="center"/>
    </xf>
    <xf numFmtId="43" fontId="57" fillId="8" borderId="0" xfId="1" applyFont="1" applyFill="1" applyAlignment="1">
      <alignment vertical="center"/>
    </xf>
    <xf numFmtId="43" fontId="10" fillId="8" borderId="9" xfId="1" applyFont="1" applyFill="1" applyBorder="1" applyAlignment="1">
      <alignment horizontal="right" vertical="center"/>
    </xf>
    <xf numFmtId="43" fontId="27" fillId="0" borderId="9" xfId="1" applyFont="1" applyBorder="1"/>
    <xf numFmtId="0" fontId="25" fillId="0" borderId="18" xfId="0" applyFont="1" applyBorder="1" applyAlignment="1">
      <alignment horizontal="left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7" fillId="0" borderId="0" xfId="0" applyFont="1" applyAlignment="1">
      <alignment horizontal="center" wrapText="1"/>
    </xf>
    <xf numFmtId="0" fontId="28" fillId="4" borderId="26" xfId="0" applyFont="1" applyFill="1" applyBorder="1" applyAlignment="1">
      <alignment horizontal="center"/>
    </xf>
    <xf numFmtId="0" fontId="28" fillId="4" borderId="27" xfId="0" applyFont="1" applyFill="1" applyBorder="1" applyAlignment="1">
      <alignment horizontal="center"/>
    </xf>
    <xf numFmtId="0" fontId="28" fillId="4" borderId="6" xfId="0" applyFont="1" applyFill="1" applyBorder="1" applyAlignment="1">
      <alignment horizontal="center"/>
    </xf>
    <xf numFmtId="0" fontId="28" fillId="4" borderId="7" xfId="0" applyFont="1" applyFill="1" applyBorder="1" applyAlignment="1">
      <alignment horizontal="center"/>
    </xf>
    <xf numFmtId="0" fontId="28" fillId="5" borderId="8" xfId="0" applyFont="1" applyFill="1" applyBorder="1" applyAlignment="1">
      <alignment horizontal="center"/>
    </xf>
    <xf numFmtId="0" fontId="28" fillId="5" borderId="9" xfId="0" applyFont="1" applyFill="1" applyBorder="1" applyAlignment="1">
      <alignment horizontal="center"/>
    </xf>
    <xf numFmtId="0" fontId="28" fillId="5" borderId="7" xfId="0" applyFont="1" applyFill="1" applyBorder="1" applyAlignment="1">
      <alignment horizontal="center"/>
    </xf>
    <xf numFmtId="0" fontId="58" fillId="0" borderId="0" xfId="0" applyFont="1" applyAlignment="1">
      <alignment horizontal="center"/>
    </xf>
    <xf numFmtId="0" fontId="58" fillId="0" borderId="25" xfId="0" applyFont="1" applyBorder="1" applyAlignment="1">
      <alignment horizontal="center"/>
    </xf>
    <xf numFmtId="0" fontId="28" fillId="4" borderId="28" xfId="0" applyFont="1" applyFill="1" applyBorder="1" applyAlignment="1">
      <alignment horizontal="center"/>
    </xf>
    <xf numFmtId="0" fontId="28" fillId="4" borderId="4" xfId="0" applyFont="1" applyFill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59" fillId="0" borderId="0" xfId="0" applyFont="1" applyAlignment="1">
      <alignment horizontal="center"/>
    </xf>
    <xf numFmtId="0" fontId="27" fillId="6" borderId="9" xfId="0" applyFont="1" applyFill="1" applyBorder="1" applyAlignment="1">
      <alignment horizontal="center"/>
    </xf>
    <xf numFmtId="49" fontId="27" fillId="0" borderId="31" xfId="0" applyNumberFormat="1" applyFont="1" applyBorder="1" applyAlignment="1">
      <alignment horizontal="center"/>
    </xf>
    <xf numFmtId="0" fontId="60" fillId="0" borderId="0" xfId="0" applyFont="1" applyAlignment="1">
      <alignment horizontal="center"/>
    </xf>
    <xf numFmtId="0" fontId="27" fillId="7" borderId="18" xfId="0" applyFont="1" applyFill="1" applyBorder="1" applyAlignment="1">
      <alignment horizontal="center" vertical="center" wrapText="1"/>
    </xf>
    <xf numFmtId="0" fontId="27" fillId="7" borderId="8" xfId="0" applyFont="1" applyFill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7" fillId="9" borderId="18" xfId="0" applyFont="1" applyFill="1" applyBorder="1" applyAlignment="1">
      <alignment horizontal="center" vertical="center" wrapText="1"/>
    </xf>
    <xf numFmtId="0" fontId="27" fillId="9" borderId="8" xfId="0" applyFont="1" applyFill="1" applyBorder="1" applyAlignment="1">
      <alignment horizontal="center" vertical="center" wrapText="1"/>
    </xf>
    <xf numFmtId="0" fontId="0" fillId="8" borderId="30" xfId="0" applyFont="1" applyFill="1" applyBorder="1" applyAlignment="1">
      <alignment vertical="center" wrapText="1"/>
    </xf>
    <xf numFmtId="0" fontId="0" fillId="8" borderId="0" xfId="0" applyFont="1" applyFill="1" applyBorder="1" applyAlignment="1">
      <alignment vertical="center" wrapText="1"/>
    </xf>
    <xf numFmtId="0" fontId="34" fillId="0" borderId="0" xfId="0" applyFont="1" applyAlignment="1">
      <alignment horizontal="center" wrapText="1"/>
    </xf>
    <xf numFmtId="0" fontId="35" fillId="0" borderId="0" xfId="0" applyFont="1" applyBorder="1" applyAlignment="1">
      <alignment horizontal="center"/>
    </xf>
    <xf numFmtId="0" fontId="34" fillId="0" borderId="0" xfId="0" applyFont="1" applyBorder="1" applyAlignment="1">
      <alignment horizontal="center"/>
    </xf>
    <xf numFmtId="0" fontId="35" fillId="0" borderId="0" xfId="0" applyFont="1" applyAlignment="1">
      <alignment horizontal="center" wrapText="1"/>
    </xf>
    <xf numFmtId="0" fontId="12" fillId="16" borderId="15" xfId="9" applyFont="1" applyFill="1" applyBorder="1" applyAlignment="1">
      <alignment horizontal="center" vertical="center" wrapText="1"/>
    </xf>
    <xf numFmtId="0" fontId="12" fillId="16" borderId="16" xfId="9" applyFont="1" applyFill="1" applyBorder="1" applyAlignment="1">
      <alignment horizontal="center" vertical="center" wrapText="1"/>
    </xf>
    <xf numFmtId="0" fontId="12" fillId="16" borderId="17" xfId="9" applyFont="1" applyFill="1" applyBorder="1" applyAlignment="1">
      <alignment horizontal="center" vertical="center" wrapText="1"/>
    </xf>
    <xf numFmtId="0" fontId="12" fillId="3" borderId="15" xfId="9" applyFont="1" applyFill="1" applyBorder="1" applyAlignment="1">
      <alignment horizontal="center" vertical="center"/>
    </xf>
    <xf numFmtId="0" fontId="12" fillId="3" borderId="16" xfId="9" applyFont="1" applyFill="1" applyBorder="1" applyAlignment="1">
      <alignment horizontal="center" vertical="center"/>
    </xf>
    <xf numFmtId="0" fontId="12" fillId="3" borderId="17" xfId="9" applyFont="1" applyFill="1" applyBorder="1" applyAlignment="1">
      <alignment horizontal="center" vertical="center"/>
    </xf>
    <xf numFmtId="0" fontId="12" fillId="3" borderId="40" xfId="9" applyFont="1" applyFill="1" applyBorder="1" applyAlignment="1">
      <alignment horizontal="center" vertical="center"/>
    </xf>
    <xf numFmtId="0" fontId="12" fillId="9" borderId="15" xfId="9" applyFont="1" applyFill="1" applyBorder="1" applyAlignment="1">
      <alignment horizontal="center" vertical="center" wrapText="1"/>
    </xf>
    <xf numFmtId="0" fontId="12" fillId="9" borderId="16" xfId="9" applyFont="1" applyFill="1" applyBorder="1" applyAlignment="1">
      <alignment horizontal="center" vertical="center" wrapText="1"/>
    </xf>
    <xf numFmtId="0" fontId="12" fillId="9" borderId="17" xfId="9" applyFont="1" applyFill="1" applyBorder="1" applyAlignment="1">
      <alignment horizontal="center" vertical="center" wrapText="1"/>
    </xf>
    <xf numFmtId="0" fontId="12" fillId="9" borderId="18" xfId="9" applyFont="1" applyFill="1" applyBorder="1" applyAlignment="1">
      <alignment horizontal="center" vertical="center" wrapText="1"/>
    </xf>
    <xf numFmtId="0" fontId="12" fillId="9" borderId="8" xfId="9" applyFont="1" applyFill="1" applyBorder="1" applyAlignment="1">
      <alignment horizontal="center" vertical="center" wrapText="1"/>
    </xf>
    <xf numFmtId="0" fontId="12" fillId="9" borderId="18" xfId="9" applyFont="1" applyFill="1" applyBorder="1" applyAlignment="1">
      <alignment horizontal="center" vertical="center"/>
    </xf>
    <xf numFmtId="0" fontId="12" fillId="9" borderId="22" xfId="9" applyFont="1" applyFill="1" applyBorder="1" applyAlignment="1">
      <alignment horizontal="center" vertical="center"/>
    </xf>
    <xf numFmtId="0" fontId="12" fillId="9" borderId="8" xfId="9" applyFont="1" applyFill="1" applyBorder="1" applyAlignment="1">
      <alignment horizontal="center" vertical="center"/>
    </xf>
    <xf numFmtId="0" fontId="12" fillId="3" borderId="32" xfId="9" applyFont="1" applyFill="1" applyBorder="1" applyAlignment="1">
      <alignment horizontal="center" vertical="center"/>
    </xf>
    <xf numFmtId="0" fontId="12" fillId="3" borderId="33" xfId="9" applyFont="1" applyFill="1" applyBorder="1" applyAlignment="1">
      <alignment horizontal="center" vertical="center"/>
    </xf>
    <xf numFmtId="0" fontId="12" fillId="3" borderId="34" xfId="9" applyFont="1" applyFill="1" applyBorder="1" applyAlignment="1">
      <alignment horizontal="center" vertical="center"/>
    </xf>
    <xf numFmtId="0" fontId="12" fillId="3" borderId="23" xfId="9" applyFont="1" applyFill="1" applyBorder="1" applyAlignment="1">
      <alignment horizontal="center" vertical="center"/>
    </xf>
    <xf numFmtId="0" fontId="12" fillId="3" borderId="15" xfId="9" applyFont="1" applyFill="1" applyBorder="1" applyAlignment="1">
      <alignment horizontal="center" vertical="center" wrapText="1"/>
    </xf>
    <xf numFmtId="0" fontId="12" fillId="3" borderId="16" xfId="9" applyFont="1" applyFill="1" applyBorder="1" applyAlignment="1">
      <alignment horizontal="center" vertical="center" wrapText="1"/>
    </xf>
    <xf numFmtId="0" fontId="12" fillId="3" borderId="17" xfId="9" applyFont="1" applyFill="1" applyBorder="1" applyAlignment="1">
      <alignment horizontal="center" vertical="center" wrapText="1"/>
    </xf>
    <xf numFmtId="0" fontId="10" fillId="0" borderId="0" xfId="9" applyFont="1" applyAlignment="1">
      <alignment horizontal="center" vertical="center"/>
    </xf>
    <xf numFmtId="0" fontId="11" fillId="0" borderId="0" xfId="9" applyFont="1" applyAlignment="1">
      <alignment horizontal="center" vertical="center"/>
    </xf>
    <xf numFmtId="0" fontId="12" fillId="0" borderId="0" xfId="9" applyFont="1" applyAlignment="1">
      <alignment horizontal="center" vertical="center"/>
    </xf>
    <xf numFmtId="0" fontId="12" fillId="0" borderId="0" xfId="9" applyFont="1" applyAlignment="1">
      <alignment horizontal="left" vertical="center"/>
    </xf>
    <xf numFmtId="0" fontId="12" fillId="0" borderId="29" xfId="9" applyFont="1" applyBorder="1" applyAlignment="1">
      <alignment horizontal="left" vertical="center"/>
    </xf>
    <xf numFmtId="0" fontId="37" fillId="0" borderId="0" xfId="0" applyFont="1" applyAlignment="1">
      <alignment horizontal="left"/>
    </xf>
    <xf numFmtId="0" fontId="37" fillId="0" borderId="0" xfId="0" applyFont="1" applyAlignment="1">
      <alignment horizontal="center" wrapText="1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 wrapText="1"/>
    </xf>
    <xf numFmtId="0" fontId="38" fillId="0" borderId="0" xfId="0" applyFont="1" applyAlignment="1">
      <alignment horizontal="left" vertical="center"/>
    </xf>
    <xf numFmtId="0" fontId="27" fillId="17" borderId="18" xfId="0" applyFont="1" applyFill="1" applyBorder="1" applyAlignment="1">
      <alignment horizontal="center"/>
    </xf>
    <xf numFmtId="0" fontId="27" fillId="17" borderId="22" xfId="0" applyFont="1" applyFill="1" applyBorder="1" applyAlignment="1">
      <alignment horizontal="center"/>
    </xf>
    <xf numFmtId="0" fontId="43" fillId="0" borderId="0" xfId="0" applyFont="1" applyAlignment="1">
      <alignment horizontal="center"/>
    </xf>
    <xf numFmtId="0" fontId="18" fillId="0" borderId="0" xfId="10" applyFont="1" applyAlignment="1">
      <alignment horizontal="center"/>
    </xf>
    <xf numFmtId="0" fontId="61" fillId="0" borderId="0" xfId="10" applyFont="1" applyBorder="1" applyAlignment="1">
      <alignment horizontal="center"/>
    </xf>
    <xf numFmtId="0" fontId="49" fillId="14" borderId="41" xfId="10" applyFont="1" applyFill="1" applyBorder="1" applyAlignment="1">
      <alignment horizontal="center"/>
    </xf>
    <xf numFmtId="0" fontId="49" fillId="14" borderId="42" xfId="10" applyFont="1" applyFill="1" applyBorder="1" applyAlignment="1">
      <alignment horizontal="center"/>
    </xf>
    <xf numFmtId="0" fontId="49" fillId="14" borderId="43" xfId="10" applyFont="1" applyFill="1" applyBorder="1" applyAlignment="1">
      <alignment horizontal="center"/>
    </xf>
    <xf numFmtId="0" fontId="49" fillId="14" borderId="16" xfId="10" applyFont="1" applyFill="1" applyBorder="1" applyAlignment="1">
      <alignment horizontal="center"/>
    </xf>
    <xf numFmtId="0" fontId="49" fillId="15" borderId="34" xfId="10" applyFont="1" applyFill="1" applyBorder="1" applyAlignment="1">
      <alignment horizontal="center"/>
    </xf>
    <xf numFmtId="0" fontId="49" fillId="15" borderId="29" xfId="10" applyFont="1" applyFill="1" applyBorder="1" applyAlignment="1">
      <alignment horizontal="center"/>
    </xf>
    <xf numFmtId="0" fontId="49" fillId="15" borderId="44" xfId="10" applyFont="1" applyFill="1" applyBorder="1" applyAlignment="1">
      <alignment horizontal="center"/>
    </xf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horizontal="left" vertical="top" wrapText="1"/>
    </xf>
    <xf numFmtId="0" fontId="27" fillId="0" borderId="0" xfId="0" applyFont="1" applyAlignment="1">
      <alignment horizontal="center" vertical="top" wrapText="1"/>
    </xf>
    <xf numFmtId="0" fontId="27" fillId="0" borderId="0" xfId="0" applyFont="1" applyAlignment="1">
      <alignment horizontal="left" wrapText="1"/>
    </xf>
    <xf numFmtId="0" fontId="0" fillId="0" borderId="0" xfId="0" applyFont="1" applyAlignment="1">
      <alignment horizontal="center"/>
    </xf>
    <xf numFmtId="0" fontId="62" fillId="0" borderId="0" xfId="10" applyFont="1" applyAlignment="1">
      <alignment horizontal="center"/>
    </xf>
    <xf numFmtId="0" fontId="61" fillId="0" borderId="45" xfId="10" applyFont="1" applyBorder="1" applyAlignment="1">
      <alignment horizontal="center"/>
    </xf>
    <xf numFmtId="0" fontId="52" fillId="0" borderId="0" xfId="0" applyFont="1" applyAlignment="1">
      <alignment horizontal="center"/>
    </xf>
    <xf numFmtId="0" fontId="47" fillId="0" borderId="0" xfId="0" applyFont="1" applyAlignment="1">
      <alignment horizontal="left"/>
    </xf>
    <xf numFmtId="0" fontId="28" fillId="0" borderId="29" xfId="0" applyFont="1" applyBorder="1" applyAlignment="1">
      <alignment horizontal="center" vertical="center"/>
    </xf>
    <xf numFmtId="0" fontId="46" fillId="0" borderId="0" xfId="0" applyFont="1" applyAlignment="1">
      <alignment horizontal="center" wrapText="1"/>
    </xf>
    <xf numFmtId="0" fontId="45" fillId="14" borderId="9" xfId="0" applyFont="1" applyFill="1" applyBorder="1" applyAlignment="1">
      <alignment horizontal="center"/>
    </xf>
  </cellXfs>
  <cellStyles count="12">
    <cellStyle name="Millares" xfId="1" builtinId="3"/>
    <cellStyle name="Millares 2" xfId="2"/>
    <cellStyle name="Millares 2 2" xfId="3"/>
    <cellStyle name="Millares 2 2 2" xfId="4"/>
    <cellStyle name="Millares 3" xfId="5"/>
    <cellStyle name="Millares 9" xfId="6"/>
    <cellStyle name="Moneda" xfId="7" builtinId="4"/>
    <cellStyle name="Normal" xfId="0" builtinId="0"/>
    <cellStyle name="Normal 2" xfId="8"/>
    <cellStyle name="Normal 2 2" xfId="9"/>
    <cellStyle name="Normal 3" xfId="10"/>
    <cellStyle name="Porcentaje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142875</xdr:colOff>
      <xdr:row>3</xdr:row>
      <xdr:rowOff>142875</xdr:rowOff>
    </xdr:to>
    <xdr:pic>
      <xdr:nvPicPr>
        <xdr:cNvPr id="11416" name="Imagen 2" descr="C:\Users\ADMINISTRACION\Downloads\HOSPITAL MUNICIPAL SIGIFREDO ALBA-02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16668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504825</xdr:colOff>
      <xdr:row>3</xdr:row>
      <xdr:rowOff>142875</xdr:rowOff>
    </xdr:to>
    <xdr:pic>
      <xdr:nvPicPr>
        <xdr:cNvPr id="12381" name="Imagen 1" descr="C:\Users\ADMINISTRACION\Downloads\HOSPITAL MUNICIPAL SIGIFREDO ALBA-02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68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400050</xdr:colOff>
      <xdr:row>1</xdr:row>
      <xdr:rowOff>19050</xdr:rowOff>
    </xdr:from>
    <xdr:to>
      <xdr:col>4</xdr:col>
      <xdr:colOff>495300</xdr:colOff>
      <xdr:row>2</xdr:row>
      <xdr:rowOff>123825</xdr:rowOff>
    </xdr:to>
    <xdr:pic>
      <xdr:nvPicPr>
        <xdr:cNvPr id="14521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" y="209550"/>
          <a:ext cx="857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2</xdr:col>
      <xdr:colOff>171450</xdr:colOff>
      <xdr:row>3</xdr:row>
      <xdr:rowOff>142875</xdr:rowOff>
    </xdr:to>
    <xdr:pic>
      <xdr:nvPicPr>
        <xdr:cNvPr id="14522" name="Imagen 4" descr="C:\Users\ADMINISTRACION\Downloads\HOSPITAL MUNICIPAL SIGIFREDO ALBA-0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16668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142875</xdr:colOff>
      <xdr:row>3</xdr:row>
      <xdr:rowOff>142875</xdr:rowOff>
    </xdr:to>
    <xdr:pic>
      <xdr:nvPicPr>
        <xdr:cNvPr id="13463" name="Imagen 1" descr="C:\Users\ADMINISTRACION\Downloads\HOSPITAL MUNICIPAL SIGIFREDO ALBA-02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16668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65"/>
  <sheetViews>
    <sheetView showGridLines="0" tabSelected="1" zoomScaleNormal="100" workbookViewId="0">
      <selection activeCell="C13" sqref="C13"/>
    </sheetView>
  </sheetViews>
  <sheetFormatPr baseColWidth="10" defaultRowHeight="15"/>
  <cols>
    <col min="1" max="1" width="5.42578125" customWidth="1"/>
    <col min="2" max="2" width="36.28515625" customWidth="1"/>
    <col min="5" max="5" width="16.140625" customWidth="1"/>
    <col min="6" max="6" width="23.28515625" customWidth="1"/>
    <col min="7" max="7" width="15.42578125" customWidth="1"/>
    <col min="8" max="8" width="16.85546875" customWidth="1"/>
  </cols>
  <sheetData>
    <row r="4" spans="2:8" ht="18.75">
      <c r="B4" s="312" t="s">
        <v>0</v>
      </c>
      <c r="C4" s="312"/>
      <c r="D4" s="312"/>
      <c r="E4" s="312"/>
      <c r="F4" s="312"/>
      <c r="G4" s="312"/>
      <c r="H4" s="312"/>
    </row>
    <row r="5" spans="2:8" ht="18.75">
      <c r="B5" s="312" t="s">
        <v>1</v>
      </c>
      <c r="C5" s="312"/>
      <c r="D5" s="312"/>
      <c r="E5" s="312"/>
      <c r="F5" s="312"/>
      <c r="G5" s="312"/>
      <c r="H5" s="312"/>
    </row>
    <row r="6" spans="2:8" ht="18.75">
      <c r="B6" s="312" t="s">
        <v>248</v>
      </c>
      <c r="C6" s="312"/>
      <c r="D6" s="312"/>
      <c r="E6" s="312"/>
      <c r="F6" s="312"/>
      <c r="G6" s="312"/>
      <c r="H6" s="312"/>
    </row>
    <row r="7" spans="2:8" ht="19.5" thickBot="1">
      <c r="B7" s="313" t="s">
        <v>95</v>
      </c>
      <c r="C7" s="313"/>
      <c r="D7" s="313"/>
      <c r="E7" s="313"/>
      <c r="F7" s="313"/>
      <c r="G7" s="313"/>
      <c r="H7" s="313"/>
    </row>
    <row r="8" spans="2:8" ht="15.75">
      <c r="B8" s="1" t="s">
        <v>2</v>
      </c>
      <c r="C8" s="314" t="s">
        <v>3</v>
      </c>
      <c r="D8" s="315"/>
      <c r="E8" s="1" t="s">
        <v>4</v>
      </c>
      <c r="F8" s="2" t="s">
        <v>5</v>
      </c>
      <c r="G8" s="3" t="s">
        <v>6</v>
      </c>
      <c r="H8" s="4" t="s">
        <v>7</v>
      </c>
    </row>
    <row r="9" spans="2:8" ht="15.75">
      <c r="B9" s="305" t="s">
        <v>18</v>
      </c>
      <c r="C9" s="307" t="s">
        <v>8</v>
      </c>
      <c r="D9" s="308"/>
      <c r="E9" s="5"/>
      <c r="F9" s="309" t="s">
        <v>19</v>
      </c>
      <c r="G9" s="310"/>
      <c r="H9" s="311"/>
    </row>
    <row r="10" spans="2:8" ht="31.5">
      <c r="B10" s="306"/>
      <c r="C10" s="6" t="s">
        <v>23</v>
      </c>
      <c r="D10" s="7" t="s">
        <v>24</v>
      </c>
      <c r="E10" s="5" t="s">
        <v>9</v>
      </c>
      <c r="F10" s="8" t="s">
        <v>20</v>
      </c>
      <c r="G10" s="28" t="s">
        <v>21</v>
      </c>
      <c r="H10" s="27" t="s">
        <v>22</v>
      </c>
    </row>
    <row r="11" spans="2:8">
      <c r="B11" s="9" t="s">
        <v>10</v>
      </c>
      <c r="C11" s="15">
        <v>46082</v>
      </c>
      <c r="D11" s="16">
        <v>46112</v>
      </c>
      <c r="E11" s="46">
        <v>664019.66</v>
      </c>
      <c r="F11" s="12"/>
      <c r="G11" s="13"/>
      <c r="H11" s="14"/>
    </row>
    <row r="12" spans="2:8">
      <c r="B12" s="9" t="s">
        <v>91</v>
      </c>
      <c r="C12" s="15"/>
      <c r="D12" s="16"/>
      <c r="E12" s="59"/>
      <c r="F12" s="12"/>
      <c r="G12" s="13"/>
      <c r="H12" s="14"/>
    </row>
    <row r="13" spans="2:8">
      <c r="B13" s="9" t="s">
        <v>92</v>
      </c>
      <c r="C13" s="15">
        <v>46082</v>
      </c>
      <c r="D13" s="16">
        <v>46112</v>
      </c>
      <c r="E13" s="90">
        <v>179393.57</v>
      </c>
      <c r="F13" s="12"/>
      <c r="G13" s="13"/>
      <c r="H13" s="14"/>
    </row>
    <row r="14" spans="2:8">
      <c r="B14" s="9" t="s">
        <v>15</v>
      </c>
      <c r="C14" s="15"/>
      <c r="D14" s="16"/>
      <c r="E14" s="17"/>
      <c r="F14" s="12"/>
      <c r="G14" s="13"/>
      <c r="H14" s="14"/>
    </row>
    <row r="15" spans="2:8">
      <c r="B15" s="9" t="s">
        <v>93</v>
      </c>
      <c r="C15" s="15"/>
      <c r="D15" s="16"/>
      <c r="E15" s="17"/>
      <c r="F15" s="12"/>
      <c r="G15" s="13"/>
      <c r="H15" s="14"/>
    </row>
    <row r="16" spans="2:8">
      <c r="B16" s="9" t="s">
        <v>16</v>
      </c>
      <c r="C16" s="15"/>
      <c r="D16" s="16"/>
      <c r="E16" s="17"/>
      <c r="F16" s="12"/>
      <c r="G16" s="13"/>
      <c r="H16" s="14"/>
    </row>
    <row r="17" spans="1:9">
      <c r="B17" s="9" t="s">
        <v>17</v>
      </c>
      <c r="C17" s="15">
        <v>45992</v>
      </c>
      <c r="D17" s="16">
        <v>46112</v>
      </c>
      <c r="E17" s="17">
        <v>62450</v>
      </c>
      <c r="F17" s="12"/>
      <c r="G17" s="13"/>
      <c r="H17" s="14"/>
    </row>
    <row r="18" spans="1:9">
      <c r="B18" s="9" t="s">
        <v>11</v>
      </c>
      <c r="C18" s="10"/>
      <c r="D18" s="11"/>
      <c r="E18" s="9"/>
      <c r="F18" s="18"/>
      <c r="G18" s="19"/>
      <c r="H18" s="11"/>
    </row>
    <row r="19" spans="1:9" ht="15.75" thickBot="1">
      <c r="B19" s="20" t="s">
        <v>12</v>
      </c>
      <c r="C19" s="21"/>
      <c r="D19" s="22"/>
      <c r="E19" s="54">
        <f>SUM(E11:E18)</f>
        <v>905863.23</v>
      </c>
      <c r="F19" s="23"/>
      <c r="G19" s="23"/>
      <c r="H19" s="23"/>
    </row>
    <row r="21" spans="1:9" ht="15.75">
      <c r="B21" s="24" t="s">
        <v>13</v>
      </c>
    </row>
    <row r="25" spans="1:9">
      <c r="B25" s="302" t="s">
        <v>45</v>
      </c>
      <c r="C25" s="302"/>
      <c r="E25" s="302" t="s">
        <v>46</v>
      </c>
      <c r="F25" s="302"/>
    </row>
    <row r="28" spans="1:9">
      <c r="B28" s="303"/>
      <c r="C28" s="303"/>
      <c r="E28" s="303"/>
      <c r="F28" s="303"/>
    </row>
    <row r="29" spans="1:9">
      <c r="B29" s="304"/>
      <c r="C29" s="304"/>
      <c r="E29" s="304"/>
      <c r="F29" s="304"/>
    </row>
    <row r="30" spans="1:9">
      <c r="B30" s="25"/>
      <c r="C30" s="25"/>
    </row>
    <row r="31" spans="1:9">
      <c r="A31" s="302" t="s">
        <v>47</v>
      </c>
      <c r="B31" s="302"/>
      <c r="C31" s="302"/>
      <c r="D31" s="302"/>
      <c r="E31" s="302"/>
      <c r="F31" s="302"/>
      <c r="G31" s="302"/>
      <c r="H31" s="302"/>
      <c r="I31" s="302"/>
    </row>
    <row r="32" spans="1:9">
      <c r="B32" s="26"/>
      <c r="C32" s="26" t="s">
        <v>14</v>
      </c>
      <c r="D32" s="26"/>
      <c r="E32" s="26"/>
      <c r="F32" s="26"/>
      <c r="H32" s="95"/>
    </row>
    <row r="58" spans="2:3">
      <c r="B58" s="86"/>
      <c r="C58" s="87"/>
    </row>
    <row r="59" spans="2:3">
      <c r="B59" s="86"/>
      <c r="C59" s="87"/>
    </row>
    <row r="60" spans="2:3">
      <c r="B60" s="86"/>
      <c r="C60" s="87"/>
    </row>
    <row r="61" spans="2:3">
      <c r="B61" s="86"/>
      <c r="C61" s="87"/>
    </row>
    <row r="62" spans="2:3">
      <c r="B62" s="86"/>
      <c r="C62" s="87"/>
    </row>
    <row r="63" spans="2:3">
      <c r="B63" s="86"/>
      <c r="C63" s="87"/>
    </row>
    <row r="64" spans="2:3">
      <c r="B64" s="86"/>
      <c r="C64" s="87"/>
    </row>
    <row r="65" spans="2:3">
      <c r="B65" s="86"/>
      <c r="C65" s="87"/>
    </row>
  </sheetData>
  <mergeCells count="15">
    <mergeCell ref="B9:B10"/>
    <mergeCell ref="C9:D9"/>
    <mergeCell ref="F9:H9"/>
    <mergeCell ref="B4:H4"/>
    <mergeCell ref="B5:H5"/>
    <mergeCell ref="B6:H6"/>
    <mergeCell ref="B7:H7"/>
    <mergeCell ref="C8:D8"/>
    <mergeCell ref="A31:I31"/>
    <mergeCell ref="B25:C25"/>
    <mergeCell ref="E25:F25"/>
    <mergeCell ref="B28:C28"/>
    <mergeCell ref="E28:F28"/>
    <mergeCell ref="B29:C29"/>
    <mergeCell ref="E29:F29"/>
  </mergeCells>
  <pageMargins left="0.70866141732283472" right="0.70866141732283472" top="0.74803149606299213" bottom="0.74803149606299213" header="0.31496062992125984" footer="0.31496062992125984"/>
  <pageSetup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showGridLines="0" topLeftCell="A25" zoomScaleNormal="100" workbookViewId="0">
      <selection activeCell="D74" sqref="D74"/>
    </sheetView>
  </sheetViews>
  <sheetFormatPr baseColWidth="10" defaultRowHeight="15"/>
  <cols>
    <col min="1" max="1" width="19.85546875" customWidth="1"/>
    <col min="2" max="2" width="44.85546875" customWidth="1"/>
    <col min="3" max="3" width="22.140625" customWidth="1"/>
    <col min="4" max="4" width="24" customWidth="1"/>
    <col min="5" max="5" width="20" customWidth="1"/>
    <col min="6" max="6" width="16.28515625" customWidth="1"/>
    <col min="7" max="7" width="12.28515625" bestFit="1" customWidth="1"/>
    <col min="10" max="10" width="12.28515625" bestFit="1" customWidth="1"/>
  </cols>
  <sheetData>
    <row r="1" spans="1:12" ht="23.25">
      <c r="A1" s="317" t="s">
        <v>25</v>
      </c>
      <c r="B1" s="317"/>
      <c r="C1" s="317"/>
      <c r="D1" s="317"/>
      <c r="E1" s="317"/>
    </row>
    <row r="2" spans="1:12" ht="18.75">
      <c r="A2" s="312" t="s">
        <v>26</v>
      </c>
      <c r="B2" s="312"/>
      <c r="C2" s="312"/>
      <c r="D2" s="312"/>
      <c r="E2" s="312"/>
    </row>
    <row r="3" spans="1:12">
      <c r="A3" s="318" t="s">
        <v>125</v>
      </c>
      <c r="B3" s="318"/>
      <c r="C3" s="318"/>
      <c r="D3" s="318"/>
      <c r="E3" s="318"/>
    </row>
    <row r="4" spans="1:12" ht="15.75" thickBot="1">
      <c r="A4" s="319" t="s">
        <v>247</v>
      </c>
      <c r="B4" s="319"/>
      <c r="C4" s="319"/>
      <c r="D4" s="319"/>
      <c r="E4" s="319"/>
    </row>
    <row r="5" spans="1:12" ht="45">
      <c r="A5" s="29" t="s">
        <v>27</v>
      </c>
      <c r="B5" s="30" t="s">
        <v>28</v>
      </c>
      <c r="C5" s="30" t="s">
        <v>38</v>
      </c>
      <c r="D5" s="47" t="s">
        <v>29</v>
      </c>
      <c r="E5" s="31" t="s">
        <v>30</v>
      </c>
    </row>
    <row r="6" spans="1:12">
      <c r="A6" s="43" t="s">
        <v>39</v>
      </c>
      <c r="B6" s="99" t="s">
        <v>126</v>
      </c>
      <c r="C6" s="33"/>
      <c r="D6" s="32"/>
      <c r="E6" s="100"/>
    </row>
    <row r="7" spans="1:12">
      <c r="A7" s="43"/>
      <c r="B7" s="99" t="s">
        <v>126</v>
      </c>
      <c r="C7" s="33"/>
      <c r="D7" s="32"/>
      <c r="E7" s="100"/>
    </row>
    <row r="8" spans="1:12">
      <c r="A8" s="321" t="s">
        <v>35</v>
      </c>
      <c r="B8" s="322"/>
      <c r="C8" s="36"/>
      <c r="D8" s="36"/>
      <c r="E8" s="37">
        <f>SUM(E6:E7)</f>
        <v>0</v>
      </c>
      <c r="L8" s="34"/>
    </row>
    <row r="9" spans="1:12">
      <c r="A9" s="323"/>
      <c r="B9" s="101" t="s">
        <v>48</v>
      </c>
      <c r="C9" s="33">
        <v>46097</v>
      </c>
      <c r="D9" s="149">
        <v>4524000000021</v>
      </c>
      <c r="E9" s="257">
        <v>1296290</v>
      </c>
      <c r="L9" s="34"/>
    </row>
    <row r="10" spans="1:12">
      <c r="A10" s="324"/>
      <c r="B10" s="102" t="s">
        <v>50</v>
      </c>
      <c r="C10" s="33">
        <v>46094</v>
      </c>
      <c r="D10" s="149">
        <v>4524000000002</v>
      </c>
      <c r="E10" s="257">
        <v>162818.89000000001</v>
      </c>
      <c r="L10" s="34"/>
    </row>
    <row r="11" spans="1:12">
      <c r="A11" s="324"/>
      <c r="B11" s="102" t="s">
        <v>50</v>
      </c>
      <c r="C11" s="33">
        <v>46111</v>
      </c>
      <c r="D11" s="149">
        <v>4524000000003</v>
      </c>
      <c r="E11" s="150">
        <v>170338.53</v>
      </c>
      <c r="L11" s="34"/>
    </row>
    <row r="12" spans="1:12">
      <c r="A12" s="324"/>
      <c r="B12" s="102" t="s">
        <v>50</v>
      </c>
      <c r="C12" s="33"/>
      <c r="D12" s="149"/>
      <c r="E12" s="150"/>
      <c r="L12" s="34"/>
    </row>
    <row r="13" spans="1:12">
      <c r="A13" s="324"/>
      <c r="B13" s="102" t="s">
        <v>50</v>
      </c>
      <c r="C13" s="97"/>
      <c r="D13" s="253"/>
      <c r="E13" s="150"/>
      <c r="L13" s="34"/>
    </row>
    <row r="14" spans="1:12">
      <c r="A14" s="324"/>
      <c r="B14" s="124" t="s">
        <v>42</v>
      </c>
      <c r="C14" s="33"/>
      <c r="D14" s="253"/>
      <c r="E14" s="257"/>
      <c r="L14" s="34"/>
    </row>
    <row r="15" spans="1:12">
      <c r="A15" s="324"/>
      <c r="B15" s="102" t="s">
        <v>127</v>
      </c>
      <c r="C15" s="33"/>
      <c r="D15" s="253"/>
      <c r="E15" s="258"/>
      <c r="L15" s="34"/>
    </row>
    <row r="16" spans="1:12">
      <c r="A16" s="324"/>
      <c r="B16" s="121" t="s">
        <v>96</v>
      </c>
      <c r="C16" s="33">
        <v>46098</v>
      </c>
      <c r="D16" s="149">
        <v>4524000000022</v>
      </c>
      <c r="E16" s="258">
        <v>14431.29</v>
      </c>
      <c r="L16" s="34"/>
    </row>
    <row r="17" spans="1:12">
      <c r="A17" s="325"/>
      <c r="B17" s="102" t="s">
        <v>32</v>
      </c>
      <c r="C17" s="111">
        <v>46093</v>
      </c>
      <c r="D17" s="253">
        <v>4524000055266</v>
      </c>
      <c r="E17" s="96">
        <v>4111.28</v>
      </c>
      <c r="L17" s="34"/>
    </row>
    <row r="18" spans="1:12">
      <c r="A18" s="324"/>
      <c r="B18" s="122" t="s">
        <v>33</v>
      </c>
      <c r="C18" s="33"/>
      <c r="D18" s="58"/>
      <c r="E18" s="88"/>
    </row>
    <row r="19" spans="1:12">
      <c r="A19" s="325"/>
      <c r="B19" s="101" t="s">
        <v>112</v>
      </c>
      <c r="C19" s="111">
        <v>46111</v>
      </c>
      <c r="D19" s="149">
        <v>45240000000002</v>
      </c>
      <c r="E19" s="88">
        <v>84989.69</v>
      </c>
    </row>
    <row r="20" spans="1:12" ht="15.75">
      <c r="A20" s="324"/>
      <c r="B20" s="112" t="s">
        <v>97</v>
      </c>
      <c r="C20" s="33"/>
      <c r="D20" s="253"/>
      <c r="E20" s="89"/>
    </row>
    <row r="21" spans="1:12">
      <c r="A21" s="324"/>
      <c r="B21" s="103" t="s">
        <v>31</v>
      </c>
      <c r="C21" s="33"/>
      <c r="D21" s="58"/>
      <c r="E21" s="88"/>
    </row>
    <row r="22" spans="1:12">
      <c r="A22" s="324"/>
      <c r="B22" s="103" t="s">
        <v>34</v>
      </c>
      <c r="C22" s="19"/>
      <c r="D22" s="52"/>
      <c r="E22" s="55"/>
    </row>
    <row r="23" spans="1:12">
      <c r="A23" s="324"/>
      <c r="B23" s="103" t="s">
        <v>40</v>
      </c>
      <c r="C23" s="19"/>
      <c r="D23" s="52"/>
      <c r="E23" s="55"/>
      <c r="F23" s="57"/>
    </row>
    <row r="24" spans="1:12">
      <c r="A24" s="326"/>
      <c r="B24" s="103" t="s">
        <v>49</v>
      </c>
      <c r="C24" s="19"/>
      <c r="D24" s="52"/>
      <c r="E24" s="55"/>
    </row>
    <row r="25" spans="1:12" ht="20.25" customHeight="1">
      <c r="A25" s="321" t="s">
        <v>35</v>
      </c>
      <c r="B25" s="322"/>
      <c r="C25" s="36"/>
      <c r="D25" s="36"/>
      <c r="E25" s="56">
        <f>SUM(E9:E24)</f>
        <v>1732979.6800000002</v>
      </c>
      <c r="F25" s="114">
        <f>+E25*10%</f>
        <v>173297.96800000002</v>
      </c>
      <c r="G25" s="95" t="s">
        <v>134</v>
      </c>
    </row>
    <row r="26" spans="1:12">
      <c r="A26" s="323" t="s">
        <v>90</v>
      </c>
      <c r="B26" s="19" t="s">
        <v>36</v>
      </c>
      <c r="C26" s="33"/>
      <c r="D26" s="149"/>
      <c r="E26" s="55"/>
      <c r="F26" s="45"/>
    </row>
    <row r="27" spans="1:12" ht="15" customHeight="1">
      <c r="A27" s="324"/>
      <c r="B27" s="327" t="s">
        <v>41</v>
      </c>
      <c r="C27" s="148">
        <v>45718</v>
      </c>
      <c r="D27" s="61">
        <v>2.6030200296004998E+17</v>
      </c>
      <c r="E27" s="259">
        <v>2700</v>
      </c>
      <c r="F27" s="45"/>
    </row>
    <row r="28" spans="1:12">
      <c r="A28" s="324"/>
      <c r="B28" s="328"/>
      <c r="C28" s="148">
        <v>45719</v>
      </c>
      <c r="D28" s="58">
        <v>2.6030300296007002E+17</v>
      </c>
      <c r="E28" s="259">
        <v>1700</v>
      </c>
      <c r="F28" s="45"/>
    </row>
    <row r="29" spans="1:12">
      <c r="A29" s="324"/>
      <c r="B29" s="328"/>
      <c r="C29" s="53">
        <v>46085</v>
      </c>
      <c r="D29" s="58">
        <v>2.6030400296007002E+17</v>
      </c>
      <c r="E29" s="259">
        <v>5300</v>
      </c>
      <c r="F29" s="45"/>
    </row>
    <row r="30" spans="1:12">
      <c r="A30" s="324"/>
      <c r="B30" s="328"/>
      <c r="C30" s="53">
        <v>46086</v>
      </c>
      <c r="D30" s="58">
        <v>2.6030500296003002E+17</v>
      </c>
      <c r="E30" s="259">
        <v>6400</v>
      </c>
      <c r="F30" s="45"/>
    </row>
    <row r="31" spans="1:12">
      <c r="A31" s="324"/>
      <c r="B31" s="109"/>
      <c r="C31" s="53">
        <v>46087</v>
      </c>
      <c r="D31" s="58">
        <v>2.6030600268004E+17</v>
      </c>
      <c r="E31" s="260">
        <v>4150</v>
      </c>
      <c r="F31" s="45"/>
    </row>
    <row r="32" spans="1:12">
      <c r="A32" s="324"/>
      <c r="B32" s="110"/>
      <c r="C32" s="53">
        <v>46090</v>
      </c>
      <c r="D32" s="252">
        <v>2.6030900296004998E+17</v>
      </c>
      <c r="E32" s="261">
        <v>3200</v>
      </c>
      <c r="F32" s="45"/>
    </row>
    <row r="33" spans="1:6">
      <c r="A33" s="324"/>
      <c r="B33" s="110"/>
      <c r="C33" s="53">
        <v>46091</v>
      </c>
      <c r="D33" s="58">
        <v>2.6031000296007002E+17</v>
      </c>
      <c r="E33" s="261">
        <v>1000</v>
      </c>
      <c r="F33" s="45"/>
    </row>
    <row r="34" spans="1:6">
      <c r="A34" s="324"/>
      <c r="B34" s="251"/>
      <c r="C34" s="53">
        <v>46092</v>
      </c>
      <c r="D34" s="58">
        <v>2.6031100296004998E+17</v>
      </c>
      <c r="E34" s="262">
        <v>3300</v>
      </c>
      <c r="F34" s="45"/>
    </row>
    <row r="35" spans="1:6">
      <c r="A35" s="324"/>
      <c r="B35" s="251"/>
      <c r="C35" s="255">
        <v>46093</v>
      </c>
      <c r="D35" s="256">
        <v>2.6031200296003002E+17</v>
      </c>
      <c r="E35" s="263">
        <v>3300</v>
      </c>
      <c r="F35" s="45"/>
    </row>
    <row r="36" spans="1:6">
      <c r="A36" s="324"/>
      <c r="B36" s="251"/>
      <c r="C36" s="53">
        <v>46094</v>
      </c>
      <c r="D36" s="58">
        <v>2.6031300296003002E+17</v>
      </c>
      <c r="E36" s="260">
        <v>3400</v>
      </c>
      <c r="F36" s="45"/>
    </row>
    <row r="37" spans="1:6">
      <c r="A37" s="324"/>
      <c r="B37" s="251"/>
      <c r="C37" s="53">
        <v>46097</v>
      </c>
      <c r="D37" s="58">
        <v>2.60160026800406E+16</v>
      </c>
      <c r="E37" s="126">
        <v>5000</v>
      </c>
      <c r="F37" s="45"/>
    </row>
    <row r="38" spans="1:6">
      <c r="A38" s="324"/>
      <c r="B38" s="251"/>
      <c r="C38" s="53">
        <v>46098</v>
      </c>
      <c r="D38" s="58">
        <v>2.6031700296003002E+17</v>
      </c>
      <c r="E38" s="126">
        <v>800</v>
      </c>
      <c r="F38" s="45"/>
    </row>
    <row r="39" spans="1:6">
      <c r="A39" s="324"/>
      <c r="B39" s="251"/>
      <c r="C39" s="53">
        <v>46099</v>
      </c>
      <c r="D39" s="58">
        <v>2.6031800296004E+17</v>
      </c>
      <c r="E39" s="126">
        <v>3900</v>
      </c>
      <c r="F39" s="45"/>
    </row>
    <row r="40" spans="1:6">
      <c r="A40" s="324"/>
      <c r="B40" s="251"/>
      <c r="C40" s="53">
        <v>46100</v>
      </c>
      <c r="D40" s="58">
        <v>2.6031800296003999E+18</v>
      </c>
      <c r="E40" s="126">
        <v>3400</v>
      </c>
      <c r="F40" s="45"/>
    </row>
    <row r="41" spans="1:6">
      <c r="A41" s="324"/>
      <c r="B41" s="266"/>
      <c r="C41" s="53">
        <v>46101</v>
      </c>
      <c r="D41" s="58">
        <v>2.6032000296004E+17</v>
      </c>
      <c r="E41" s="260">
        <v>4200</v>
      </c>
      <c r="F41" s="45"/>
    </row>
    <row r="42" spans="1:6">
      <c r="A42" s="324"/>
      <c r="B42" s="266"/>
      <c r="C42" s="53">
        <v>46104</v>
      </c>
      <c r="D42" s="58">
        <v>2.60320029600305E+16</v>
      </c>
      <c r="E42" s="126">
        <v>3600</v>
      </c>
      <c r="F42" s="45"/>
    </row>
    <row r="43" spans="1:6">
      <c r="A43" s="324"/>
      <c r="B43" s="266"/>
      <c r="C43" s="53">
        <v>46105</v>
      </c>
      <c r="D43" s="58">
        <v>2.6032400296003002E+17</v>
      </c>
      <c r="E43" s="126">
        <v>700</v>
      </c>
      <c r="F43" s="45"/>
    </row>
    <row r="44" spans="1:6">
      <c r="A44" s="324"/>
      <c r="B44" s="109"/>
      <c r="C44" s="33">
        <v>46106</v>
      </c>
      <c r="D44" s="265">
        <v>2.6032500296004E+17</v>
      </c>
      <c r="E44" s="126">
        <v>3200</v>
      </c>
      <c r="F44" s="45"/>
    </row>
    <row r="45" spans="1:6">
      <c r="A45" s="324"/>
      <c r="B45" s="264"/>
      <c r="C45" s="33">
        <v>46107</v>
      </c>
      <c r="D45" s="265">
        <v>2.6032600296004E+17</v>
      </c>
      <c r="E45" s="126">
        <v>4600</v>
      </c>
      <c r="F45" s="45"/>
    </row>
    <row r="46" spans="1:6">
      <c r="A46" s="324"/>
      <c r="B46" s="271"/>
      <c r="C46" s="33">
        <v>46108</v>
      </c>
      <c r="D46" s="265">
        <v>2.6032700296004E+17</v>
      </c>
      <c r="E46" s="126">
        <v>1000</v>
      </c>
      <c r="F46" s="45"/>
    </row>
    <row r="47" spans="1:6">
      <c r="A47" s="324"/>
      <c r="B47" s="271"/>
      <c r="C47" s="33">
        <v>46111</v>
      </c>
      <c r="D47" s="265">
        <v>2.6033000296004E+17</v>
      </c>
      <c r="E47" s="126">
        <v>4200</v>
      </c>
      <c r="F47" s="45"/>
    </row>
    <row r="48" spans="1:6">
      <c r="A48" s="324"/>
      <c r="B48" s="271"/>
      <c r="C48" s="33">
        <v>46112</v>
      </c>
      <c r="D48" s="265">
        <v>2.6033100296004E+17</v>
      </c>
      <c r="E48" s="126">
        <v>700</v>
      </c>
      <c r="F48" s="45"/>
    </row>
    <row r="49" spans="1:7">
      <c r="A49" s="324"/>
      <c r="B49" s="271"/>
      <c r="C49" s="33"/>
      <c r="D49" s="265"/>
      <c r="E49" s="126"/>
      <c r="F49" s="45"/>
    </row>
    <row r="50" spans="1:7">
      <c r="A50" s="324"/>
      <c r="B50" s="19" t="s">
        <v>43</v>
      </c>
      <c r="C50" s="53"/>
      <c r="D50" s="58"/>
      <c r="E50" s="85"/>
    </row>
    <row r="51" spans="1:7" ht="30">
      <c r="A51" s="324"/>
      <c r="B51" s="44" t="s">
        <v>44</v>
      </c>
      <c r="C51" s="33"/>
      <c r="D51" s="32"/>
      <c r="E51" s="35"/>
    </row>
    <row r="52" spans="1:7">
      <c r="A52" s="324"/>
      <c r="B52" s="123"/>
      <c r="C52" s="53">
        <v>46083</v>
      </c>
      <c r="D52" s="58">
        <v>2.6030200296004998E+17</v>
      </c>
      <c r="E52" s="260">
        <v>400</v>
      </c>
    </row>
    <row r="53" spans="1:7">
      <c r="A53" s="324"/>
      <c r="B53" s="123"/>
      <c r="C53" s="53">
        <v>46084</v>
      </c>
      <c r="D53" s="252">
        <v>2.6030300296007002E+17</v>
      </c>
      <c r="E53" s="260">
        <v>1000</v>
      </c>
    </row>
    <row r="54" spans="1:7">
      <c r="A54" s="324"/>
      <c r="B54" s="123"/>
      <c r="C54" s="53">
        <v>46086</v>
      </c>
      <c r="D54" s="58">
        <v>2.6030500296003002E+17</v>
      </c>
      <c r="E54" s="260">
        <v>540</v>
      </c>
    </row>
    <row r="55" spans="1:7">
      <c r="A55" s="324"/>
      <c r="B55" s="123" t="s">
        <v>139</v>
      </c>
      <c r="C55" s="53">
        <v>46091</v>
      </c>
      <c r="D55" s="58">
        <v>2.6031000296007002E+17</v>
      </c>
      <c r="E55" s="260">
        <v>400</v>
      </c>
    </row>
    <row r="56" spans="1:7">
      <c r="A56" s="324"/>
      <c r="B56" s="147"/>
      <c r="C56" s="53">
        <v>46092</v>
      </c>
      <c r="D56" s="58">
        <v>2.6301100296004998E+17</v>
      </c>
      <c r="E56" s="260">
        <v>2600</v>
      </c>
    </row>
    <row r="57" spans="1:7">
      <c r="A57" s="324"/>
      <c r="B57" s="147"/>
      <c r="C57" s="255">
        <v>46097</v>
      </c>
      <c r="D57" s="256">
        <v>2.6031600268004E+17</v>
      </c>
      <c r="E57" s="263">
        <v>2050</v>
      </c>
    </row>
    <row r="58" spans="1:7">
      <c r="A58" s="324"/>
      <c r="B58" s="147"/>
      <c r="C58" s="53">
        <v>46099</v>
      </c>
      <c r="D58" s="58">
        <v>2.6031800296004E+17</v>
      </c>
      <c r="E58" s="260">
        <v>11600</v>
      </c>
    </row>
    <row r="59" spans="1:7">
      <c r="A59" s="324"/>
      <c r="B59" s="147"/>
      <c r="C59" s="53">
        <v>46104</v>
      </c>
      <c r="D59" s="58">
        <v>2.60320029600305E+16</v>
      </c>
      <c r="E59" s="126">
        <v>4550</v>
      </c>
    </row>
    <row r="60" spans="1:7">
      <c r="A60" s="324"/>
      <c r="B60" s="147"/>
      <c r="C60" s="53">
        <v>46107</v>
      </c>
      <c r="D60" s="58">
        <v>2.6032600296004E+17</v>
      </c>
      <c r="E60" s="125">
        <v>2000</v>
      </c>
    </row>
    <row r="61" spans="1:7">
      <c r="A61" s="324"/>
      <c r="B61" s="271"/>
      <c r="C61" s="53">
        <v>46111</v>
      </c>
      <c r="D61" s="58">
        <v>2.6033000296004E+17</v>
      </c>
      <c r="E61" s="125">
        <v>3000</v>
      </c>
    </row>
    <row r="62" spans="1:7">
      <c r="A62" s="324"/>
      <c r="B62" s="271"/>
      <c r="C62" s="53">
        <v>46112</v>
      </c>
      <c r="D62" s="58">
        <v>2.6033100296004E+17</v>
      </c>
      <c r="E62" s="125">
        <v>6500</v>
      </c>
    </row>
    <row r="63" spans="1:7">
      <c r="A63" s="324"/>
      <c r="B63" s="123"/>
      <c r="C63" s="53"/>
      <c r="D63" s="58"/>
      <c r="E63" s="125"/>
    </row>
    <row r="64" spans="1:7" ht="15.75">
      <c r="A64" s="326"/>
      <c r="B64" s="39" t="s">
        <v>51</v>
      </c>
      <c r="C64" s="38"/>
      <c r="D64" s="32"/>
      <c r="E64" s="40"/>
      <c r="G64" s="34"/>
    </row>
    <row r="65" spans="1:5">
      <c r="A65" s="321" t="s">
        <v>35</v>
      </c>
      <c r="B65" s="322"/>
      <c r="C65" s="36"/>
      <c r="D65" s="36"/>
      <c r="E65" s="37">
        <f>SUM(E26:E64)</f>
        <v>104390</v>
      </c>
    </row>
    <row r="66" spans="1:5">
      <c r="A66" s="330" t="s">
        <v>37</v>
      </c>
      <c r="B66" s="331"/>
      <c r="C66" s="41"/>
      <c r="D66" s="41"/>
      <c r="E66" s="42">
        <f>E8+E25+E65</f>
        <v>1837369.6800000002</v>
      </c>
    </row>
    <row r="67" spans="1:5" ht="30" customHeight="1">
      <c r="A67" s="332" t="s">
        <v>261</v>
      </c>
      <c r="B67" s="332"/>
      <c r="C67" s="332"/>
      <c r="D67" s="332"/>
      <c r="E67" s="332"/>
    </row>
    <row r="68" spans="1:5">
      <c r="A68" s="333"/>
      <c r="B68" s="333"/>
      <c r="C68" s="333"/>
      <c r="D68" s="333"/>
      <c r="E68" s="333"/>
    </row>
    <row r="69" spans="1:5">
      <c r="A69" s="105" t="s">
        <v>262</v>
      </c>
      <c r="B69" s="105"/>
      <c r="C69" s="105"/>
      <c r="D69" s="105"/>
      <c r="E69" s="105"/>
    </row>
    <row r="70" spans="1:5">
      <c r="A70" s="104"/>
      <c r="B70" s="104"/>
      <c r="C70" s="104"/>
      <c r="D70" s="104"/>
      <c r="E70" s="104"/>
    </row>
    <row r="71" spans="1:5">
      <c r="A71" s="107" t="s">
        <v>128</v>
      </c>
      <c r="B71" s="107" t="s">
        <v>129</v>
      </c>
      <c r="C71" s="107" t="s">
        <v>130</v>
      </c>
      <c r="D71" s="107" t="s">
        <v>131</v>
      </c>
      <c r="E71" s="104"/>
    </row>
    <row r="72" spans="1:5">
      <c r="A72" s="106" t="s">
        <v>132</v>
      </c>
      <c r="B72" s="113">
        <v>2954965.27</v>
      </c>
      <c r="C72" s="113">
        <v>3300129.2</v>
      </c>
      <c r="D72" s="113">
        <v>2954965.27</v>
      </c>
      <c r="E72" s="104"/>
    </row>
    <row r="73" spans="1:5">
      <c r="A73" s="106" t="s">
        <v>133</v>
      </c>
      <c r="B73" s="212">
        <v>322.8</v>
      </c>
      <c r="C73" s="213">
        <v>322.8</v>
      </c>
      <c r="D73" s="113">
        <v>322.8</v>
      </c>
      <c r="E73" s="104"/>
    </row>
    <row r="74" spans="1:5">
      <c r="A74" s="106"/>
      <c r="B74" s="106"/>
      <c r="C74" s="106"/>
      <c r="D74" s="106"/>
      <c r="E74" s="104"/>
    </row>
    <row r="75" spans="1:5">
      <c r="A75" s="108"/>
      <c r="B75" s="108"/>
      <c r="C75" s="108"/>
      <c r="D75" s="108"/>
      <c r="E75" s="104"/>
    </row>
    <row r="76" spans="1:5">
      <c r="A76" s="108" t="s">
        <v>137</v>
      </c>
      <c r="B76" s="120" t="s">
        <v>138</v>
      </c>
      <c r="C76" s="108"/>
      <c r="D76" s="108" t="s">
        <v>225</v>
      </c>
      <c r="E76" s="104"/>
    </row>
    <row r="77" spans="1:5">
      <c r="A77" s="51" t="s">
        <v>136</v>
      </c>
      <c r="B77" s="329" t="s">
        <v>88</v>
      </c>
      <c r="C77" s="329"/>
      <c r="D77" s="98" t="s">
        <v>89</v>
      </c>
      <c r="E77" s="98"/>
    </row>
    <row r="78" spans="1:5">
      <c r="A78" s="316"/>
      <c r="B78" s="316"/>
      <c r="D78" s="316"/>
      <c r="E78" s="316"/>
    </row>
    <row r="79" spans="1:5">
      <c r="A79" s="304"/>
      <c r="B79" s="304"/>
      <c r="D79" s="304"/>
      <c r="E79" s="304"/>
    </row>
    <row r="80" spans="1:5">
      <c r="A80" s="25"/>
      <c r="B80" s="25"/>
    </row>
    <row r="81" spans="1:5">
      <c r="A81" s="302"/>
      <c r="B81" s="302"/>
      <c r="C81" s="302"/>
      <c r="D81" s="302"/>
      <c r="E81" s="302"/>
    </row>
    <row r="82" spans="1:5">
      <c r="A82" s="26"/>
      <c r="B82" s="26"/>
      <c r="C82" s="26"/>
      <c r="D82" s="26"/>
      <c r="E82" s="26"/>
    </row>
    <row r="84" spans="1:5">
      <c r="A84" s="320"/>
      <c r="B84" s="320"/>
      <c r="C84" s="320"/>
      <c r="D84" s="320"/>
      <c r="E84" s="320"/>
    </row>
    <row r="85" spans="1:5">
      <c r="A85" s="302"/>
      <c r="B85" s="302"/>
      <c r="C85" s="302"/>
      <c r="D85" s="302"/>
      <c r="E85" s="302"/>
    </row>
  </sheetData>
  <mergeCells count="20">
    <mergeCell ref="A81:E81"/>
    <mergeCell ref="A8:B8"/>
    <mergeCell ref="A9:A24"/>
    <mergeCell ref="B27:B30"/>
    <mergeCell ref="A26:A64"/>
    <mergeCell ref="A25:B25"/>
    <mergeCell ref="A65:B65"/>
    <mergeCell ref="B77:C77"/>
    <mergeCell ref="A66:B66"/>
    <mergeCell ref="A67:E68"/>
    <mergeCell ref="A85:E85"/>
    <mergeCell ref="A78:B78"/>
    <mergeCell ref="D78:E78"/>
    <mergeCell ref="D79:E79"/>
    <mergeCell ref="A79:B79"/>
    <mergeCell ref="A1:E1"/>
    <mergeCell ref="A2:E2"/>
    <mergeCell ref="A3:E3"/>
    <mergeCell ref="A4:E4"/>
    <mergeCell ref="A84:E84"/>
  </mergeCells>
  <pageMargins left="0.23622047244094491" right="0.23622047244094491" top="0.74803149606299213" bottom="0.74803149606299213" header="0.31496062992125984" footer="0.31496062992125984"/>
  <pageSetup paperSize="5" scale="67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33"/>
  <sheetViews>
    <sheetView showGridLines="0" topLeftCell="A7" zoomScaleNormal="100" workbookViewId="0">
      <selection activeCell="J17" sqref="J17"/>
    </sheetView>
  </sheetViews>
  <sheetFormatPr baseColWidth="10" defaultRowHeight="12.75"/>
  <cols>
    <col min="1" max="1" width="4.85546875" style="49" customWidth="1"/>
    <col min="2" max="2" width="13" style="49" customWidth="1"/>
    <col min="3" max="3" width="13.28515625" style="49" bestFit="1" customWidth="1"/>
    <col min="4" max="4" width="13.28515625" style="49" customWidth="1"/>
    <col min="5" max="5" width="9.7109375" style="49" customWidth="1"/>
    <col min="6" max="6" width="7" style="49" customWidth="1"/>
    <col min="7" max="7" width="8.7109375" style="49" customWidth="1"/>
    <col min="8" max="8" width="4.28515625" style="49" customWidth="1"/>
    <col min="9" max="9" width="9.42578125" style="49" customWidth="1"/>
    <col min="10" max="10" width="9.28515625" style="49" customWidth="1"/>
    <col min="11" max="11" width="9.5703125" style="49" customWidth="1"/>
    <col min="12" max="12" width="9" style="49" customWidth="1"/>
    <col min="13" max="13" width="8" style="49" customWidth="1"/>
    <col min="14" max="14" width="7.7109375" style="49" customWidth="1"/>
    <col min="15" max="15" width="7" style="49" customWidth="1"/>
    <col min="16" max="16" width="6.5703125" style="49" customWidth="1"/>
    <col min="17" max="17" width="8.5703125" style="49" customWidth="1"/>
    <col min="18" max="18" width="7.28515625" style="49" customWidth="1"/>
    <col min="19" max="20" width="6.85546875" style="49" customWidth="1"/>
    <col min="21" max="21" width="9.85546875" style="49" customWidth="1"/>
    <col min="22" max="22" width="10.85546875" style="49" customWidth="1"/>
    <col min="23" max="23" width="3.28515625" style="49" customWidth="1"/>
    <col min="24" max="16384" width="11.42578125" style="49"/>
  </cols>
  <sheetData>
    <row r="1" spans="1:30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30">
      <c r="A2" s="360" t="s">
        <v>25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360"/>
      <c r="V2" s="360"/>
    </row>
    <row r="3" spans="1:30">
      <c r="A3" s="361" t="s">
        <v>111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  <c r="S3" s="361"/>
      <c r="T3" s="361"/>
      <c r="U3" s="361"/>
      <c r="V3" s="361"/>
    </row>
    <row r="4" spans="1:30">
      <c r="A4" s="362" t="s">
        <v>53</v>
      </c>
      <c r="B4" s="362"/>
      <c r="C4" s="362"/>
      <c r="D4" s="362"/>
      <c r="E4" s="362"/>
      <c r="F4" s="362"/>
      <c r="G4" s="362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</row>
    <row r="5" spans="1:30">
      <c r="A5" s="363" t="s">
        <v>246</v>
      </c>
      <c r="B5" s="363"/>
      <c r="C5" s="363"/>
      <c r="D5" s="363"/>
      <c r="E5" s="363"/>
      <c r="F5" s="363"/>
      <c r="G5" s="363"/>
      <c r="H5" s="363"/>
      <c r="I5" s="363"/>
      <c r="J5" s="363"/>
      <c r="K5" s="363"/>
      <c r="L5" s="363"/>
      <c r="M5" s="363"/>
      <c r="N5" s="363"/>
      <c r="O5" s="363"/>
      <c r="P5" s="363"/>
      <c r="Q5" s="363"/>
      <c r="R5" s="363"/>
      <c r="S5" s="363"/>
      <c r="T5" s="363"/>
      <c r="U5" s="363"/>
      <c r="V5" s="363"/>
      <c r="W5" s="50"/>
      <c r="X5" s="50"/>
      <c r="Y5" s="50"/>
      <c r="Z5" s="50"/>
      <c r="AA5" s="50"/>
      <c r="AB5" s="50"/>
      <c r="AC5" s="50"/>
      <c r="AD5" s="50"/>
    </row>
    <row r="6" spans="1:30">
      <c r="A6" s="62"/>
      <c r="B6" s="62"/>
      <c r="C6" s="62"/>
      <c r="D6" s="62"/>
      <c r="E6" s="62"/>
      <c r="F6" s="62"/>
      <c r="G6" s="62"/>
      <c r="H6" s="62"/>
      <c r="I6" s="62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48"/>
      <c r="X6" s="48"/>
      <c r="Y6" s="48"/>
      <c r="Z6" s="48"/>
      <c r="AA6" s="48"/>
      <c r="AB6" s="48"/>
      <c r="AC6" s="48"/>
      <c r="AD6" s="48"/>
    </row>
    <row r="7" spans="1:30" ht="12.75" customHeight="1">
      <c r="A7" s="345" t="s">
        <v>54</v>
      </c>
      <c r="B7" s="341" t="s">
        <v>55</v>
      </c>
      <c r="C7" s="341" t="s">
        <v>56</v>
      </c>
      <c r="D7" s="341" t="s">
        <v>57</v>
      </c>
      <c r="E7" s="341" t="s">
        <v>58</v>
      </c>
      <c r="F7" s="341" t="s">
        <v>59</v>
      </c>
      <c r="G7" s="341" t="s">
        <v>60</v>
      </c>
      <c r="H7" s="338" t="s">
        <v>61</v>
      </c>
      <c r="I7" s="353" t="s">
        <v>62</v>
      </c>
      <c r="J7" s="354"/>
      <c r="K7" s="357" t="s">
        <v>63</v>
      </c>
      <c r="L7" s="350" t="s">
        <v>64</v>
      </c>
      <c r="M7" s="351"/>
      <c r="N7" s="351"/>
      <c r="O7" s="351"/>
      <c r="P7" s="351"/>
      <c r="Q7" s="351"/>
      <c r="R7" s="352"/>
      <c r="S7" s="348" t="s">
        <v>65</v>
      </c>
      <c r="T7" s="349"/>
      <c r="U7" s="345" t="s">
        <v>66</v>
      </c>
      <c r="V7" s="345" t="s">
        <v>67</v>
      </c>
    </row>
    <row r="8" spans="1:30" ht="12.75" customHeight="1">
      <c r="A8" s="346"/>
      <c r="B8" s="342"/>
      <c r="C8" s="342"/>
      <c r="D8" s="342"/>
      <c r="E8" s="342"/>
      <c r="F8" s="342"/>
      <c r="G8" s="342"/>
      <c r="H8" s="339"/>
      <c r="I8" s="355"/>
      <c r="J8" s="356"/>
      <c r="K8" s="358"/>
      <c r="L8" s="348" t="s">
        <v>68</v>
      </c>
      <c r="M8" s="349"/>
      <c r="N8" s="345" t="s">
        <v>69</v>
      </c>
      <c r="O8" s="348" t="s">
        <v>70</v>
      </c>
      <c r="P8" s="349"/>
      <c r="Q8" s="345" t="s">
        <v>71</v>
      </c>
      <c r="R8" s="345" t="s">
        <v>72</v>
      </c>
      <c r="S8" s="345" t="s">
        <v>73</v>
      </c>
      <c r="T8" s="345" t="s">
        <v>74</v>
      </c>
      <c r="U8" s="346"/>
      <c r="V8" s="346"/>
    </row>
    <row r="9" spans="1:30" ht="48">
      <c r="A9" s="347"/>
      <c r="B9" s="343"/>
      <c r="C9" s="343"/>
      <c r="D9" s="343"/>
      <c r="E9" s="343"/>
      <c r="F9" s="343"/>
      <c r="G9" s="343"/>
      <c r="H9" s="340"/>
      <c r="I9" s="64" t="s">
        <v>75</v>
      </c>
      <c r="J9" s="64" t="s">
        <v>76</v>
      </c>
      <c r="K9" s="359"/>
      <c r="L9" s="93" t="s">
        <v>77</v>
      </c>
      <c r="M9" s="93" t="s">
        <v>78</v>
      </c>
      <c r="N9" s="347"/>
      <c r="O9" s="93" t="s">
        <v>79</v>
      </c>
      <c r="P9" s="93" t="s">
        <v>80</v>
      </c>
      <c r="Q9" s="347"/>
      <c r="R9" s="347"/>
      <c r="S9" s="347"/>
      <c r="T9" s="347"/>
      <c r="U9" s="347"/>
      <c r="V9" s="347"/>
    </row>
    <row r="10" spans="1:30" ht="14.25">
      <c r="A10" s="65">
        <v>3</v>
      </c>
      <c r="B10" s="270"/>
      <c r="C10" s="269"/>
      <c r="D10" s="66"/>
      <c r="E10" s="67"/>
      <c r="F10" s="67"/>
      <c r="G10" s="66"/>
      <c r="H10" s="68"/>
      <c r="I10" s="69"/>
      <c r="J10" s="69"/>
      <c r="K10" s="70"/>
      <c r="L10" s="71"/>
      <c r="M10" s="71"/>
      <c r="N10" s="72"/>
      <c r="O10" s="71"/>
      <c r="P10" s="71"/>
      <c r="Q10" s="73">
        <f>+K10*10%</f>
        <v>0</v>
      </c>
      <c r="R10" s="73"/>
      <c r="S10" s="73"/>
      <c r="T10" s="73"/>
      <c r="U10" s="73">
        <f>K10-Q10</f>
        <v>0</v>
      </c>
      <c r="V10" s="80"/>
    </row>
    <row r="11" spans="1:30" s="60" customFormat="1" ht="24">
      <c r="A11" s="94"/>
      <c r="B11" s="75"/>
      <c r="C11" s="75"/>
      <c r="D11" s="75"/>
      <c r="E11" s="75"/>
      <c r="F11" s="75"/>
      <c r="G11" s="75"/>
      <c r="H11" s="75"/>
      <c r="I11" s="75"/>
      <c r="J11" s="75" t="s">
        <v>52</v>
      </c>
      <c r="K11" s="76">
        <f t="shared" ref="K11:U11" si="0">SUM(K10:K10)</f>
        <v>0</v>
      </c>
      <c r="L11" s="77">
        <f t="shared" si="0"/>
        <v>0</v>
      </c>
      <c r="M11" s="77">
        <f t="shared" si="0"/>
        <v>0</v>
      </c>
      <c r="N11" s="77">
        <f t="shared" si="0"/>
        <v>0</v>
      </c>
      <c r="O11" s="77">
        <f t="shared" si="0"/>
        <v>0</v>
      </c>
      <c r="P11" s="77">
        <f t="shared" si="0"/>
        <v>0</v>
      </c>
      <c r="Q11" s="77">
        <f t="shared" si="0"/>
        <v>0</v>
      </c>
      <c r="R11" s="77">
        <f t="shared" si="0"/>
        <v>0</v>
      </c>
      <c r="S11" s="77">
        <f t="shared" si="0"/>
        <v>0</v>
      </c>
      <c r="T11" s="77">
        <f t="shared" si="0"/>
        <v>0</v>
      </c>
      <c r="U11" s="77">
        <f t="shared" si="0"/>
        <v>0</v>
      </c>
      <c r="V11" s="77"/>
    </row>
    <row r="12" spans="1:30" s="119" customFormat="1" ht="15">
      <c r="A12" s="116"/>
      <c r="B12" s="117"/>
      <c r="C12" s="117"/>
      <c r="D12" s="117"/>
      <c r="E12" s="117"/>
      <c r="F12" s="117"/>
      <c r="G12" s="117"/>
      <c r="H12" s="117"/>
      <c r="I12" s="117"/>
      <c r="J12" s="117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</row>
    <row r="13" spans="1:30" s="119" customFormat="1" ht="15">
      <c r="A13" s="116"/>
      <c r="B13" s="117"/>
      <c r="C13" s="117"/>
      <c r="D13" s="117"/>
      <c r="E13" s="117"/>
      <c r="F13" s="117"/>
      <c r="G13" s="117"/>
      <c r="H13" s="117"/>
      <c r="I13" s="117"/>
      <c r="J13" s="117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</row>
    <row r="14" spans="1:30" s="119" customFormat="1" ht="15">
      <c r="A14" s="116"/>
      <c r="B14" s="117"/>
      <c r="C14" s="117"/>
      <c r="D14" s="117"/>
      <c r="E14" s="117"/>
      <c r="F14" s="117"/>
      <c r="G14" s="117"/>
      <c r="H14" s="117"/>
      <c r="I14" s="117"/>
      <c r="J14" s="117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</row>
    <row r="15" spans="1:30">
      <c r="A15" s="62"/>
      <c r="B15" s="81" t="s">
        <v>85</v>
      </c>
      <c r="C15" s="62"/>
      <c r="D15" s="62"/>
      <c r="E15" s="62"/>
      <c r="F15" s="336" t="s">
        <v>86</v>
      </c>
      <c r="G15" s="336"/>
      <c r="H15" s="62"/>
      <c r="I15" s="62"/>
      <c r="J15" s="82"/>
      <c r="K15" s="62"/>
      <c r="L15" s="62"/>
      <c r="M15" s="82" t="s">
        <v>87</v>
      </c>
      <c r="N15" s="83"/>
      <c r="O15" s="62"/>
      <c r="P15" s="62"/>
      <c r="Q15" s="62"/>
      <c r="R15" s="62"/>
      <c r="S15" s="62"/>
      <c r="T15" s="62"/>
      <c r="U15" s="62"/>
      <c r="V15" s="62"/>
    </row>
    <row r="16" spans="1:30" ht="24" customHeight="1">
      <c r="A16" s="62"/>
      <c r="B16" s="268" t="s">
        <v>135</v>
      </c>
      <c r="C16" s="62"/>
      <c r="D16" s="62"/>
      <c r="E16" s="62"/>
      <c r="F16" s="337" t="s">
        <v>110</v>
      </c>
      <c r="G16" s="337"/>
      <c r="H16" s="62"/>
      <c r="I16" s="62"/>
      <c r="J16" s="83"/>
      <c r="K16" s="84"/>
      <c r="L16" s="62"/>
      <c r="M16" s="83" t="s">
        <v>245</v>
      </c>
      <c r="N16" s="91"/>
      <c r="O16" s="62"/>
      <c r="P16" s="62"/>
      <c r="Q16" s="62"/>
      <c r="R16" s="62"/>
      <c r="S16" s="62"/>
      <c r="T16" s="62"/>
      <c r="U16" s="62"/>
      <c r="V16" s="62"/>
    </row>
    <row r="17" spans="1:22" ht="24">
      <c r="A17" s="62"/>
      <c r="B17" s="267" t="s">
        <v>136</v>
      </c>
      <c r="C17" s="62"/>
      <c r="D17" s="62"/>
      <c r="E17" s="62"/>
      <c r="F17" s="334" t="s">
        <v>88</v>
      </c>
      <c r="G17" s="334"/>
      <c r="H17" s="62"/>
      <c r="I17" s="62"/>
      <c r="J17" s="91"/>
      <c r="K17" s="62"/>
      <c r="L17" s="62"/>
      <c r="M17" s="91" t="s">
        <v>89</v>
      </c>
      <c r="N17" s="62"/>
      <c r="O17" s="62"/>
      <c r="P17" s="62"/>
      <c r="Q17" s="62"/>
      <c r="R17" s="62"/>
      <c r="S17" s="62"/>
      <c r="T17" s="62"/>
      <c r="U17" s="62"/>
      <c r="V17" s="62"/>
    </row>
    <row r="18" spans="1:22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</row>
    <row r="19" spans="1:22">
      <c r="A19" s="364" t="s">
        <v>114</v>
      </c>
      <c r="B19" s="364"/>
      <c r="C19" s="364"/>
      <c r="D19" s="364"/>
      <c r="E19" s="364"/>
      <c r="F19" s="364"/>
      <c r="G19" s="364"/>
      <c r="H19" s="364"/>
      <c r="I19" s="364"/>
      <c r="J19" s="364"/>
      <c r="K19" s="364"/>
      <c r="L19" s="364"/>
      <c r="M19" s="364"/>
      <c r="N19" s="364"/>
      <c r="O19" s="364"/>
      <c r="P19" s="364"/>
      <c r="Q19" s="364"/>
      <c r="R19" s="364"/>
      <c r="S19" s="364"/>
      <c r="T19" s="364"/>
      <c r="U19" s="364"/>
      <c r="V19" s="364"/>
    </row>
    <row r="20" spans="1:22" ht="12.75" customHeight="1">
      <c r="A20" s="345" t="s">
        <v>54</v>
      </c>
      <c r="B20" s="341" t="s">
        <v>55</v>
      </c>
      <c r="C20" s="341" t="s">
        <v>56</v>
      </c>
      <c r="D20" s="341" t="s">
        <v>57</v>
      </c>
      <c r="E20" s="341" t="s">
        <v>58</v>
      </c>
      <c r="F20" s="341" t="s">
        <v>59</v>
      </c>
      <c r="G20" s="341" t="s">
        <v>60</v>
      </c>
      <c r="H20" s="338" t="s">
        <v>61</v>
      </c>
      <c r="I20" s="353" t="s">
        <v>62</v>
      </c>
      <c r="J20" s="354"/>
      <c r="K20" s="357" t="s">
        <v>63</v>
      </c>
      <c r="L20" s="350" t="s">
        <v>64</v>
      </c>
      <c r="M20" s="351"/>
      <c r="N20" s="351"/>
      <c r="O20" s="351"/>
      <c r="P20" s="351"/>
      <c r="Q20" s="351"/>
      <c r="R20" s="352"/>
      <c r="S20" s="348" t="s">
        <v>65</v>
      </c>
      <c r="T20" s="349"/>
      <c r="U20" s="345" t="s">
        <v>66</v>
      </c>
      <c r="V20" s="345" t="s">
        <v>67</v>
      </c>
    </row>
    <row r="21" spans="1:22" ht="12.75" customHeight="1">
      <c r="A21" s="346"/>
      <c r="B21" s="342"/>
      <c r="C21" s="342"/>
      <c r="D21" s="342"/>
      <c r="E21" s="342"/>
      <c r="F21" s="342"/>
      <c r="G21" s="342"/>
      <c r="H21" s="339"/>
      <c r="I21" s="355"/>
      <c r="J21" s="356"/>
      <c r="K21" s="358"/>
      <c r="L21" s="348" t="s">
        <v>68</v>
      </c>
      <c r="M21" s="349"/>
      <c r="N21" s="345" t="s">
        <v>69</v>
      </c>
      <c r="O21" s="348" t="s">
        <v>70</v>
      </c>
      <c r="P21" s="349"/>
      <c r="Q21" s="345" t="s">
        <v>113</v>
      </c>
      <c r="R21" s="345" t="s">
        <v>72</v>
      </c>
      <c r="S21" s="345" t="s">
        <v>73</v>
      </c>
      <c r="T21" s="345" t="s">
        <v>74</v>
      </c>
      <c r="U21" s="346"/>
      <c r="V21" s="346"/>
    </row>
    <row r="22" spans="1:22" ht="48">
      <c r="A22" s="347"/>
      <c r="B22" s="344"/>
      <c r="C22" s="344"/>
      <c r="D22" s="343"/>
      <c r="E22" s="343"/>
      <c r="F22" s="343"/>
      <c r="G22" s="343"/>
      <c r="H22" s="340"/>
      <c r="I22" s="64" t="s">
        <v>75</v>
      </c>
      <c r="J22" s="64" t="s">
        <v>76</v>
      </c>
      <c r="K22" s="359"/>
      <c r="L22" s="93" t="s">
        <v>77</v>
      </c>
      <c r="M22" s="93" t="s">
        <v>78</v>
      </c>
      <c r="N22" s="347"/>
      <c r="O22" s="93" t="s">
        <v>79</v>
      </c>
      <c r="P22" s="93" t="s">
        <v>80</v>
      </c>
      <c r="Q22" s="347"/>
      <c r="R22" s="347"/>
      <c r="S22" s="347"/>
      <c r="T22" s="347"/>
      <c r="U22" s="347"/>
      <c r="V22" s="347"/>
    </row>
    <row r="23" spans="1:22">
      <c r="A23" s="65">
        <v>1</v>
      </c>
      <c r="B23" s="78"/>
      <c r="C23" s="79"/>
      <c r="D23" s="66"/>
      <c r="E23" s="67"/>
      <c r="F23" s="67"/>
      <c r="G23" s="66"/>
      <c r="H23" s="68"/>
      <c r="I23" s="69"/>
      <c r="J23" s="69"/>
      <c r="K23" s="70"/>
      <c r="L23" s="71"/>
      <c r="M23" s="71"/>
      <c r="N23" s="72"/>
      <c r="O23" s="71"/>
      <c r="P23" s="71"/>
      <c r="Q23" s="73">
        <f>+K23*10%</f>
        <v>0</v>
      </c>
      <c r="R23" s="73"/>
      <c r="S23" s="73">
        <f>+L23+O23</f>
        <v>0</v>
      </c>
      <c r="T23" s="73">
        <f>+M23+N23+P23</f>
        <v>0</v>
      </c>
      <c r="U23" s="73">
        <f>K23-Q23</f>
        <v>0</v>
      </c>
      <c r="V23" s="80"/>
    </row>
    <row r="24" spans="1:22">
      <c r="A24" s="65">
        <v>2</v>
      </c>
      <c r="B24" s="78"/>
      <c r="C24" s="79"/>
      <c r="D24" s="66"/>
      <c r="E24" s="67"/>
      <c r="F24" s="67"/>
      <c r="G24" s="66"/>
      <c r="H24" s="68"/>
      <c r="I24" s="69"/>
      <c r="J24" s="69"/>
      <c r="K24" s="70"/>
      <c r="L24" s="71"/>
      <c r="M24" s="71"/>
      <c r="N24" s="72"/>
      <c r="O24" s="71"/>
      <c r="P24" s="71"/>
      <c r="Q24" s="73">
        <f>+K24*10%</f>
        <v>0</v>
      </c>
      <c r="R24" s="73"/>
      <c r="S24" s="73"/>
      <c r="T24" s="73"/>
      <c r="U24" s="73">
        <f>K24-Q24</f>
        <v>0</v>
      </c>
      <c r="V24" s="74"/>
    </row>
    <row r="25" spans="1:22" s="60" customFormat="1" ht="24">
      <c r="A25" s="94"/>
      <c r="B25" s="75"/>
      <c r="C25" s="75"/>
      <c r="D25" s="75"/>
      <c r="E25" s="75"/>
      <c r="F25" s="75"/>
      <c r="G25" s="75"/>
      <c r="H25" s="75"/>
      <c r="I25" s="75"/>
      <c r="J25" s="75" t="s">
        <v>52</v>
      </c>
      <c r="K25" s="76">
        <f t="shared" ref="K25:U25" si="1">SUM(K23:K24)</f>
        <v>0</v>
      </c>
      <c r="L25" s="77">
        <f t="shared" si="1"/>
        <v>0</v>
      </c>
      <c r="M25" s="77">
        <f t="shared" si="1"/>
        <v>0</v>
      </c>
      <c r="N25" s="77">
        <f t="shared" si="1"/>
        <v>0</v>
      </c>
      <c r="O25" s="77">
        <f t="shared" si="1"/>
        <v>0</v>
      </c>
      <c r="P25" s="77">
        <f t="shared" si="1"/>
        <v>0</v>
      </c>
      <c r="Q25" s="77">
        <f t="shared" si="1"/>
        <v>0</v>
      </c>
      <c r="R25" s="77">
        <f t="shared" si="1"/>
        <v>0</v>
      </c>
      <c r="S25" s="77">
        <f t="shared" si="1"/>
        <v>0</v>
      </c>
      <c r="T25" s="77">
        <f t="shared" si="1"/>
        <v>0</v>
      </c>
      <c r="U25" s="77">
        <f t="shared" si="1"/>
        <v>0</v>
      </c>
      <c r="V25" s="77"/>
    </row>
    <row r="26" spans="1:22" s="119" customFormat="1" ht="15">
      <c r="A26" s="116"/>
      <c r="B26" s="117"/>
      <c r="C26" s="117"/>
      <c r="D26" s="117"/>
      <c r="E26" s="117"/>
      <c r="F26" s="117"/>
      <c r="G26" s="117"/>
      <c r="H26" s="117"/>
      <c r="I26" s="117"/>
      <c r="J26" s="117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</row>
    <row r="27" spans="1:22" s="119" customFormat="1" ht="15">
      <c r="A27" s="116"/>
      <c r="B27" s="117"/>
      <c r="C27" s="117"/>
      <c r="D27" s="117"/>
      <c r="E27" s="117"/>
      <c r="F27" s="117"/>
      <c r="G27" s="117"/>
      <c r="H27" s="117"/>
      <c r="I27" s="117"/>
      <c r="J27" s="117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</row>
    <row r="28" spans="1:22" s="119" customFormat="1" ht="15">
      <c r="A28" s="116"/>
      <c r="B28" s="117"/>
      <c r="C28" s="117"/>
      <c r="D28" s="117"/>
      <c r="E28" s="117"/>
      <c r="F28" s="117"/>
      <c r="G28" s="117"/>
      <c r="H28" s="117"/>
      <c r="I28" s="117"/>
      <c r="J28" s="117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</row>
    <row r="29" spans="1:22">
      <c r="A29" s="62"/>
      <c r="B29" s="81" t="s">
        <v>85</v>
      </c>
      <c r="C29" s="62"/>
      <c r="D29" s="62"/>
      <c r="E29" s="62"/>
      <c r="F29" s="336" t="s">
        <v>86</v>
      </c>
      <c r="G29" s="336"/>
      <c r="H29" s="62"/>
      <c r="I29" s="62"/>
      <c r="J29" s="82"/>
      <c r="K29" s="62"/>
      <c r="L29" s="62"/>
      <c r="M29" s="82" t="s">
        <v>87</v>
      </c>
      <c r="N29" s="83"/>
      <c r="O29" s="62"/>
      <c r="P29" s="62"/>
      <c r="Q29" s="62"/>
      <c r="R29" s="62"/>
      <c r="S29" s="62"/>
      <c r="T29" s="62"/>
      <c r="U29" s="62"/>
      <c r="V29" s="62"/>
    </row>
    <row r="30" spans="1:22" ht="24" customHeight="1">
      <c r="A30" s="62"/>
      <c r="B30" s="92" t="s">
        <v>135</v>
      </c>
      <c r="C30" s="62"/>
      <c r="D30" s="62"/>
      <c r="E30" s="62"/>
      <c r="F30" s="337" t="s">
        <v>110</v>
      </c>
      <c r="G30" s="337"/>
      <c r="H30" s="62"/>
      <c r="I30" s="62"/>
      <c r="J30" s="83"/>
      <c r="K30" s="84"/>
      <c r="L30" s="62"/>
      <c r="M30" s="83" t="s">
        <v>119</v>
      </c>
      <c r="N30" s="91"/>
      <c r="O30" s="62"/>
      <c r="P30" s="62"/>
      <c r="Q30" s="62"/>
      <c r="R30" s="62"/>
      <c r="S30" s="62"/>
      <c r="T30" s="62"/>
      <c r="U30" s="62"/>
      <c r="V30" s="62"/>
    </row>
    <row r="31" spans="1:22" ht="24">
      <c r="A31" s="62"/>
      <c r="B31" s="115" t="s">
        <v>136</v>
      </c>
      <c r="C31" s="62"/>
      <c r="D31" s="62"/>
      <c r="E31" s="62"/>
      <c r="F31" s="334" t="s">
        <v>88</v>
      </c>
      <c r="G31" s="334"/>
      <c r="H31" s="62"/>
      <c r="I31" s="62"/>
      <c r="J31" s="91"/>
      <c r="K31" s="62"/>
      <c r="L31" s="62"/>
      <c r="M31" s="91" t="s">
        <v>89</v>
      </c>
      <c r="N31" s="62"/>
      <c r="O31" s="62"/>
      <c r="P31" s="62"/>
      <c r="Q31" s="62"/>
      <c r="R31" s="62"/>
      <c r="S31" s="62"/>
      <c r="T31" s="62"/>
      <c r="U31" s="62"/>
      <c r="V31" s="62"/>
    </row>
    <row r="32" spans="1:22">
      <c r="A32" s="62"/>
      <c r="B32" s="335"/>
      <c r="C32" s="335"/>
      <c r="D32" s="82"/>
      <c r="E32" s="335"/>
      <c r="F32" s="335"/>
      <c r="G32" s="8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</row>
    <row r="33" spans="1:22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</row>
  </sheetData>
  <mergeCells count="55">
    <mergeCell ref="Q21:Q22"/>
    <mergeCell ref="R21:R22"/>
    <mergeCell ref="T21:T22"/>
    <mergeCell ref="F20:F22"/>
    <mergeCell ref="A19:V19"/>
    <mergeCell ref="L20:R20"/>
    <mergeCell ref="S20:T20"/>
    <mergeCell ref="U20:U22"/>
    <mergeCell ref="V20:V22"/>
    <mergeCell ref="L21:M21"/>
    <mergeCell ref="A20:A22"/>
    <mergeCell ref="B20:B22"/>
    <mergeCell ref="A2:V2"/>
    <mergeCell ref="A3:V3"/>
    <mergeCell ref="A4:V4"/>
    <mergeCell ref="A5:V5"/>
    <mergeCell ref="A7:A9"/>
    <mergeCell ref="S21:S22"/>
    <mergeCell ref="S8:S9"/>
    <mergeCell ref="T8:T9"/>
    <mergeCell ref="K7:K9"/>
    <mergeCell ref="G20:G22"/>
    <mergeCell ref="H20:H22"/>
    <mergeCell ref="N21:N22"/>
    <mergeCell ref="O21:P21"/>
    <mergeCell ref="I20:J21"/>
    <mergeCell ref="K20:K22"/>
    <mergeCell ref="F15:G15"/>
    <mergeCell ref="F16:G16"/>
    <mergeCell ref="F17:G17"/>
    <mergeCell ref="C7:C9"/>
    <mergeCell ref="F7:F9"/>
    <mergeCell ref="G7:G9"/>
    <mergeCell ref="D7:D9"/>
    <mergeCell ref="E7:E9"/>
    <mergeCell ref="I7:J8"/>
    <mergeCell ref="V7:V9"/>
    <mergeCell ref="L8:M8"/>
    <mergeCell ref="N8:N9"/>
    <mergeCell ref="O8:P8"/>
    <mergeCell ref="Q8:Q9"/>
    <mergeCell ref="R8:R9"/>
    <mergeCell ref="S7:T7"/>
    <mergeCell ref="L7:R7"/>
    <mergeCell ref="U7:U9"/>
    <mergeCell ref="F31:G31"/>
    <mergeCell ref="B32:C32"/>
    <mergeCell ref="E32:F32"/>
    <mergeCell ref="F29:G29"/>
    <mergeCell ref="F30:G30"/>
    <mergeCell ref="H7:H9"/>
    <mergeCell ref="E20:E22"/>
    <mergeCell ref="C20:C22"/>
    <mergeCell ref="D20:D22"/>
    <mergeCell ref="B7:B9"/>
  </mergeCells>
  <pageMargins left="0.25" right="0.25" top="0.75" bottom="0.75" header="0.3" footer="0.3"/>
  <pageSetup scale="7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1"/>
  <sheetViews>
    <sheetView topLeftCell="A4" workbookViewId="0">
      <selection activeCell="G17" sqref="G17"/>
    </sheetView>
  </sheetViews>
  <sheetFormatPr baseColWidth="10" defaultRowHeight="15"/>
  <cols>
    <col min="1" max="1" width="4.7109375" customWidth="1"/>
    <col min="2" max="2" width="19" customWidth="1"/>
    <col min="4" max="4" width="15.5703125" customWidth="1"/>
    <col min="5" max="5" width="12.42578125" bestFit="1" customWidth="1"/>
    <col min="6" max="6" width="11.7109375" bestFit="1" customWidth="1"/>
    <col min="7" max="7" width="12.42578125" bestFit="1" customWidth="1"/>
    <col min="8" max="8" width="1.140625" customWidth="1"/>
    <col min="9" max="9" width="11.5703125" hidden="1" customWidth="1"/>
  </cols>
  <sheetData>
    <row r="3" spans="1:9">
      <c r="A3" s="127" t="s">
        <v>115</v>
      </c>
      <c r="B3" s="127"/>
      <c r="C3" s="127" t="s">
        <v>121</v>
      </c>
      <c r="D3" s="127"/>
      <c r="E3" s="127"/>
      <c r="F3" s="127"/>
      <c r="G3" s="127"/>
      <c r="H3" s="127"/>
      <c r="I3" s="127"/>
    </row>
    <row r="4" spans="1:9">
      <c r="A4" s="128" t="s">
        <v>116</v>
      </c>
      <c r="B4" s="128"/>
      <c r="C4" s="128" t="s">
        <v>122</v>
      </c>
      <c r="D4" s="128"/>
      <c r="E4" s="128"/>
      <c r="F4" s="128"/>
      <c r="G4" s="128"/>
      <c r="H4" s="128"/>
      <c r="I4" s="128"/>
    </row>
    <row r="5" spans="1:9">
      <c r="A5" s="128"/>
      <c r="B5" s="129"/>
      <c r="C5" s="127" t="s">
        <v>95</v>
      </c>
      <c r="D5" s="129"/>
      <c r="E5" s="129"/>
      <c r="F5" s="128"/>
      <c r="G5" s="127"/>
      <c r="H5" s="127"/>
      <c r="I5" s="127"/>
    </row>
    <row r="6" spans="1:9">
      <c r="A6" s="128"/>
      <c r="B6" s="128"/>
      <c r="C6" s="128"/>
      <c r="D6" s="128"/>
      <c r="E6" s="128"/>
      <c r="F6" s="128"/>
      <c r="G6" s="128"/>
      <c r="H6" s="128"/>
      <c r="I6" s="128"/>
    </row>
    <row r="7" spans="1:9">
      <c r="A7" s="365"/>
      <c r="B7" s="365"/>
      <c r="C7" s="365"/>
      <c r="D7" s="365"/>
      <c r="E7" s="365"/>
      <c r="F7" s="130" t="s">
        <v>94</v>
      </c>
      <c r="G7" s="130"/>
      <c r="H7" s="130"/>
      <c r="I7" s="130"/>
    </row>
    <row r="8" spans="1:9" ht="90">
      <c r="A8" s="214" t="s">
        <v>81</v>
      </c>
      <c r="B8" s="214" t="s">
        <v>82</v>
      </c>
      <c r="C8" s="214" t="s">
        <v>226</v>
      </c>
      <c r="D8" s="214" t="s">
        <v>83</v>
      </c>
      <c r="E8" s="214" t="s">
        <v>84</v>
      </c>
      <c r="F8" s="214" t="s">
        <v>254</v>
      </c>
      <c r="G8" s="214" t="s">
        <v>227</v>
      </c>
      <c r="H8" s="134"/>
      <c r="I8" s="134"/>
    </row>
    <row r="9" spans="1:9" ht="25.5">
      <c r="A9" s="19">
        <v>1</v>
      </c>
      <c r="B9" s="131" t="s">
        <v>118</v>
      </c>
      <c r="C9" s="132" t="s">
        <v>103</v>
      </c>
      <c r="D9" s="132" t="s">
        <v>104</v>
      </c>
      <c r="E9" s="133">
        <v>1650</v>
      </c>
      <c r="F9" s="133"/>
      <c r="G9" s="215">
        <f t="shared" ref="G9:G16" si="0">SUM(E9:F9)</f>
        <v>1650</v>
      </c>
      <c r="H9" s="134"/>
      <c r="I9" s="134"/>
    </row>
    <row r="10" spans="1:9">
      <c r="A10" s="19">
        <v>2</v>
      </c>
      <c r="B10" s="135" t="s">
        <v>249</v>
      </c>
      <c r="C10" s="136" t="s">
        <v>251</v>
      </c>
      <c r="D10" s="137" t="s">
        <v>252</v>
      </c>
      <c r="E10" s="138"/>
      <c r="F10" s="138">
        <v>54609.35</v>
      </c>
      <c r="G10" s="215">
        <f t="shared" si="0"/>
        <v>54609.35</v>
      </c>
      <c r="H10" s="134"/>
      <c r="I10" s="134"/>
    </row>
    <row r="11" spans="1:9">
      <c r="A11" s="19">
        <v>3</v>
      </c>
      <c r="B11" s="135" t="s">
        <v>98</v>
      </c>
      <c r="C11" s="136" t="s">
        <v>106</v>
      </c>
      <c r="D11" s="137" t="s">
        <v>105</v>
      </c>
      <c r="E11" s="138">
        <v>34506</v>
      </c>
      <c r="F11" s="138"/>
      <c r="G11" s="215">
        <f t="shared" si="0"/>
        <v>34506</v>
      </c>
      <c r="H11" s="134"/>
      <c r="I11" s="134"/>
    </row>
    <row r="12" spans="1:9">
      <c r="A12" s="19">
        <v>4</v>
      </c>
      <c r="B12" s="139" t="s">
        <v>99</v>
      </c>
      <c r="C12" s="132" t="s">
        <v>107</v>
      </c>
      <c r="D12" s="132" t="s">
        <v>104</v>
      </c>
      <c r="E12" s="138">
        <v>23600</v>
      </c>
      <c r="F12" s="138"/>
      <c r="G12" s="215">
        <f t="shared" si="0"/>
        <v>23600</v>
      </c>
      <c r="H12" s="134"/>
      <c r="I12" s="134"/>
    </row>
    <row r="13" spans="1:9">
      <c r="A13" s="19">
        <v>5</v>
      </c>
      <c r="B13" s="139" t="s">
        <v>100</v>
      </c>
      <c r="C13" s="132" t="s">
        <v>108</v>
      </c>
      <c r="D13" s="132" t="s">
        <v>104</v>
      </c>
      <c r="E13" s="138">
        <v>27968</v>
      </c>
      <c r="F13" s="138"/>
      <c r="G13" s="215">
        <f t="shared" si="0"/>
        <v>27968</v>
      </c>
      <c r="H13" s="134"/>
      <c r="I13" s="134"/>
    </row>
    <row r="14" spans="1:9">
      <c r="A14" s="19">
        <v>6</v>
      </c>
      <c r="B14" s="139" t="s">
        <v>250</v>
      </c>
      <c r="C14" s="132" t="s">
        <v>253</v>
      </c>
      <c r="D14" s="152" t="s">
        <v>104</v>
      </c>
      <c r="E14" s="138"/>
      <c r="F14" s="138">
        <v>13720</v>
      </c>
      <c r="G14" s="215">
        <f t="shared" si="0"/>
        <v>13720</v>
      </c>
      <c r="H14" s="134"/>
      <c r="I14" s="134"/>
    </row>
    <row r="15" spans="1:9">
      <c r="A15" s="19">
        <v>7</v>
      </c>
      <c r="B15" s="139" t="s">
        <v>101</v>
      </c>
      <c r="C15" s="132" t="s">
        <v>106</v>
      </c>
      <c r="D15" s="152" t="s">
        <v>104</v>
      </c>
      <c r="E15" s="138">
        <v>101758.7</v>
      </c>
      <c r="F15" s="138"/>
      <c r="G15" s="215">
        <f t="shared" si="0"/>
        <v>101758.7</v>
      </c>
      <c r="H15" s="134"/>
      <c r="I15" s="134"/>
    </row>
    <row r="16" spans="1:9">
      <c r="A16" s="19">
        <v>8</v>
      </c>
      <c r="B16" s="132" t="s">
        <v>102</v>
      </c>
      <c r="C16" s="136" t="s">
        <v>109</v>
      </c>
      <c r="D16" s="137" t="s">
        <v>104</v>
      </c>
      <c r="E16" s="138">
        <v>6723.26</v>
      </c>
      <c r="F16" s="138"/>
      <c r="G16" s="215">
        <f t="shared" si="0"/>
        <v>6723.26</v>
      </c>
      <c r="H16" s="134"/>
      <c r="I16" s="134"/>
    </row>
    <row r="17" spans="1:9">
      <c r="A17" s="370" t="s">
        <v>120</v>
      </c>
      <c r="B17" s="371"/>
      <c r="C17" s="371"/>
      <c r="D17" s="371"/>
      <c r="E17" s="216">
        <f>SUM(E9:E16)</f>
        <v>196205.96000000002</v>
      </c>
      <c r="F17" s="216">
        <f>SUM(F9:F16)</f>
        <v>68329.350000000006</v>
      </c>
      <c r="G17" s="216">
        <f>SUM(G9:G16)</f>
        <v>264535.31</v>
      </c>
      <c r="H17" s="140">
        <f>SUM(H8:H16)</f>
        <v>0</v>
      </c>
      <c r="I17" s="140">
        <f>SUM(I8:I16)</f>
        <v>0</v>
      </c>
    </row>
    <row r="18" spans="1:9">
      <c r="A18" s="141"/>
      <c r="B18" s="141"/>
      <c r="C18" s="141"/>
      <c r="D18" s="141"/>
      <c r="E18" s="142"/>
      <c r="F18" s="142"/>
      <c r="G18" s="142"/>
      <c r="H18" s="142"/>
      <c r="I18" s="142"/>
    </row>
    <row r="19" spans="1:9">
      <c r="A19" s="141"/>
      <c r="B19" s="141"/>
      <c r="C19" s="141"/>
      <c r="D19" s="141"/>
      <c r="E19" s="142"/>
      <c r="F19" s="142"/>
      <c r="G19" s="142"/>
      <c r="H19" s="142"/>
      <c r="I19" s="142"/>
    </row>
    <row r="20" spans="1:9">
      <c r="A20" s="143"/>
      <c r="B20" s="144" t="s">
        <v>135</v>
      </c>
      <c r="C20" s="366"/>
      <c r="D20" s="366"/>
      <c r="E20" s="367" t="s">
        <v>117</v>
      </c>
      <c r="F20" s="367"/>
      <c r="G20" s="145"/>
      <c r="H20" s="145"/>
      <c r="I20" s="145"/>
    </row>
    <row r="21" spans="1:9">
      <c r="A21" s="143"/>
      <c r="B21" s="146" t="s">
        <v>123</v>
      </c>
      <c r="C21" s="368"/>
      <c r="D21" s="368"/>
      <c r="E21" s="369" t="s">
        <v>124</v>
      </c>
      <c r="F21" s="369"/>
      <c r="G21" s="130"/>
      <c r="H21" s="130"/>
      <c r="I21" s="130"/>
    </row>
  </sheetData>
  <mergeCells count="6">
    <mergeCell ref="A7:E7"/>
    <mergeCell ref="C20:D20"/>
    <mergeCell ref="E20:F20"/>
    <mergeCell ref="C21:D21"/>
    <mergeCell ref="E21:F21"/>
    <mergeCell ref="A17:D1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2"/>
  <sheetViews>
    <sheetView topLeftCell="C3" workbookViewId="0">
      <selection activeCell="M19" sqref="M19"/>
    </sheetView>
  </sheetViews>
  <sheetFormatPr baseColWidth="10" defaultRowHeight="15"/>
  <cols>
    <col min="3" max="3" width="11.42578125" customWidth="1"/>
    <col min="4" max="4" width="14.85546875" bestFit="1" customWidth="1"/>
  </cols>
  <sheetData>
    <row r="2" spans="2:13" ht="15.75">
      <c r="B2" s="372" t="s">
        <v>140</v>
      </c>
      <c r="C2" s="372"/>
      <c r="D2" s="372"/>
      <c r="E2" s="372"/>
      <c r="F2" s="372"/>
      <c r="G2" s="372"/>
      <c r="H2" s="372"/>
      <c r="I2" s="372"/>
      <c r="J2" s="372"/>
      <c r="K2" s="153"/>
      <c r="L2" s="153"/>
    </row>
    <row r="3" spans="2:13" ht="15.75">
      <c r="B3" s="372"/>
      <c r="C3" s="372"/>
      <c r="D3" s="372"/>
      <c r="E3" s="372"/>
      <c r="F3" s="372"/>
      <c r="G3" s="372"/>
      <c r="H3" s="372"/>
      <c r="I3" s="372"/>
      <c r="J3" s="372"/>
      <c r="K3" s="153"/>
      <c r="L3" s="153"/>
    </row>
    <row r="4" spans="2:13" ht="15.75">
      <c r="B4" s="372" t="s">
        <v>142</v>
      </c>
      <c r="C4" s="372"/>
      <c r="D4" s="372"/>
      <c r="E4" s="372"/>
      <c r="F4" s="372"/>
      <c r="G4" s="372"/>
      <c r="H4" s="372"/>
      <c r="I4" s="372"/>
      <c r="J4" s="372"/>
      <c r="K4" s="153"/>
      <c r="L4" s="153"/>
    </row>
    <row r="5" spans="2:13" ht="15.75">
      <c r="B5" s="373" t="s">
        <v>192</v>
      </c>
      <c r="C5" s="373"/>
      <c r="D5" s="373"/>
      <c r="E5" s="373"/>
      <c r="F5" s="373"/>
      <c r="G5" s="373"/>
      <c r="H5" s="373"/>
      <c r="I5" s="373"/>
      <c r="J5" s="373"/>
      <c r="K5" s="373"/>
      <c r="L5" s="373"/>
    </row>
    <row r="6" spans="2:13" ht="15.75">
      <c r="B6" s="374" t="s">
        <v>243</v>
      </c>
      <c r="C6" s="374"/>
      <c r="D6" s="374"/>
      <c r="E6" s="374"/>
      <c r="F6" s="374"/>
      <c r="G6" s="374"/>
      <c r="H6" s="374"/>
      <c r="I6" s="374"/>
      <c r="J6" s="374"/>
      <c r="K6" s="374"/>
      <c r="L6" s="374"/>
    </row>
    <row r="7" spans="2:13">
      <c r="B7" s="375" t="s">
        <v>194</v>
      </c>
      <c r="C7" s="377" t="s">
        <v>228</v>
      </c>
      <c r="D7" s="217"/>
      <c r="E7" s="379" t="s">
        <v>195</v>
      </c>
      <c r="F7" s="380"/>
      <c r="G7" s="380"/>
      <c r="H7" s="380"/>
      <c r="I7" s="380"/>
      <c r="J7" s="380"/>
      <c r="K7" s="380"/>
      <c r="L7" s="381"/>
      <c r="M7" s="280"/>
    </row>
    <row r="8" spans="2:13">
      <c r="B8" s="376"/>
      <c r="C8" s="378"/>
      <c r="D8" s="218" t="s">
        <v>145</v>
      </c>
      <c r="E8" s="273" t="s">
        <v>229</v>
      </c>
      <c r="F8" s="272" t="s">
        <v>197</v>
      </c>
      <c r="G8" s="272">
        <v>2020</v>
      </c>
      <c r="H8" s="272">
        <v>2021</v>
      </c>
      <c r="I8" s="272">
        <v>2022</v>
      </c>
      <c r="J8" s="272">
        <v>2023</v>
      </c>
      <c r="K8" s="272">
        <v>2024</v>
      </c>
      <c r="L8" s="272">
        <v>2025</v>
      </c>
      <c r="M8" s="272">
        <v>2026</v>
      </c>
    </row>
    <row r="9" spans="2:13" ht="25.5">
      <c r="B9" s="277">
        <v>1</v>
      </c>
      <c r="C9" s="131" t="s">
        <v>118</v>
      </c>
      <c r="D9" s="219">
        <v>1650</v>
      </c>
      <c r="E9" s="278"/>
      <c r="F9" s="278"/>
      <c r="G9" s="220">
        <v>1650</v>
      </c>
      <c r="H9" s="281"/>
      <c r="I9" s="200"/>
      <c r="J9" s="200"/>
      <c r="K9" s="281"/>
      <c r="L9" s="281"/>
      <c r="M9" s="282"/>
    </row>
    <row r="10" spans="2:13">
      <c r="B10" s="277">
        <v>3</v>
      </c>
      <c r="C10" s="135" t="s">
        <v>249</v>
      </c>
      <c r="D10" s="219">
        <v>54609.35</v>
      </c>
      <c r="E10" s="220"/>
      <c r="F10" s="278"/>
      <c r="G10" s="220"/>
      <c r="H10" s="281"/>
      <c r="I10" s="200"/>
      <c r="J10" s="200"/>
      <c r="K10" s="281"/>
      <c r="L10" s="281"/>
      <c r="M10" s="282">
        <v>54609.35</v>
      </c>
    </row>
    <row r="11" spans="2:13">
      <c r="B11" s="277">
        <v>4</v>
      </c>
      <c r="C11" s="135" t="s">
        <v>98</v>
      </c>
      <c r="D11" s="219">
        <v>34506</v>
      </c>
      <c r="E11" s="278">
        <v>34506</v>
      </c>
      <c r="F11" s="220"/>
      <c r="G11" s="220"/>
      <c r="H11" s="281"/>
      <c r="I11" s="200"/>
      <c r="J11" s="200"/>
      <c r="K11" s="281"/>
      <c r="L11" s="281"/>
      <c r="M11" s="282"/>
    </row>
    <row r="12" spans="2:13">
      <c r="B12" s="277">
        <v>5</v>
      </c>
      <c r="C12" s="139" t="s">
        <v>99</v>
      </c>
      <c r="D12" s="219">
        <v>23600</v>
      </c>
      <c r="E12" s="278">
        <v>23600</v>
      </c>
      <c r="F12" s="220"/>
      <c r="G12" s="220"/>
      <c r="H12" s="281"/>
      <c r="I12" s="200"/>
      <c r="J12" s="200"/>
      <c r="K12" s="281"/>
      <c r="L12" s="281"/>
      <c r="M12" s="282"/>
    </row>
    <row r="13" spans="2:13">
      <c r="B13" s="277">
        <v>6</v>
      </c>
      <c r="C13" s="139" t="s">
        <v>100</v>
      </c>
      <c r="D13" s="219">
        <v>27968</v>
      </c>
      <c r="E13" s="278">
        <v>27968</v>
      </c>
      <c r="F13" s="220"/>
      <c r="G13" s="220"/>
      <c r="H13" s="281"/>
      <c r="I13" s="200"/>
      <c r="J13" s="200"/>
      <c r="K13" s="281"/>
      <c r="L13" s="281"/>
      <c r="M13" s="282"/>
    </row>
    <row r="14" spans="2:13">
      <c r="B14" s="277">
        <v>7</v>
      </c>
      <c r="C14" s="139" t="s">
        <v>250</v>
      </c>
      <c r="D14" s="219">
        <v>13720</v>
      </c>
      <c r="E14" s="278"/>
      <c r="F14" s="220"/>
      <c r="G14" s="220"/>
      <c r="H14" s="281"/>
      <c r="I14" s="200"/>
      <c r="J14" s="200"/>
      <c r="K14" s="281"/>
      <c r="L14" s="281"/>
      <c r="M14" s="282">
        <v>13720</v>
      </c>
    </row>
    <row r="15" spans="2:13" ht="30" customHeight="1">
      <c r="B15" s="277">
        <v>8</v>
      </c>
      <c r="C15" s="283" t="s">
        <v>101</v>
      </c>
      <c r="D15" s="219">
        <v>101758.70000000001</v>
      </c>
      <c r="E15" s="278"/>
      <c r="F15" s="278">
        <v>54113.4</v>
      </c>
      <c r="G15" s="281">
        <v>47645.3</v>
      </c>
      <c r="H15" s="281"/>
      <c r="I15" s="281"/>
      <c r="J15" s="281"/>
      <c r="K15" s="281"/>
      <c r="L15" s="281"/>
      <c r="M15" s="282"/>
    </row>
    <row r="16" spans="2:13" ht="30" customHeight="1">
      <c r="B16" s="284">
        <v>9</v>
      </c>
      <c r="C16" s="285" t="s">
        <v>102</v>
      </c>
      <c r="D16" s="286">
        <v>6723.26</v>
      </c>
      <c r="E16" s="287"/>
      <c r="F16" s="287"/>
      <c r="G16" s="288"/>
      <c r="H16" s="288"/>
      <c r="I16" s="288"/>
      <c r="J16" s="288">
        <v>6723.26</v>
      </c>
      <c r="K16" s="288"/>
      <c r="L16" s="288"/>
      <c r="M16" s="289"/>
    </row>
    <row r="17" spans="2:13">
      <c r="B17" s="274" t="s">
        <v>37</v>
      </c>
      <c r="C17" s="275"/>
      <c r="D17" s="276">
        <f>SUM(D9:D16)</f>
        <v>264535.31</v>
      </c>
      <c r="E17" s="276">
        <f t="shared" ref="E17:M17" si="0">SUM(E9:E16)</f>
        <v>86074</v>
      </c>
      <c r="F17" s="276">
        <f t="shared" si="0"/>
        <v>54113.4</v>
      </c>
      <c r="G17" s="276">
        <f t="shared" si="0"/>
        <v>49295.3</v>
      </c>
      <c r="H17" s="276">
        <f t="shared" si="0"/>
        <v>0</v>
      </c>
      <c r="I17" s="276">
        <f t="shared" si="0"/>
        <v>0</v>
      </c>
      <c r="J17" s="276">
        <f t="shared" si="0"/>
        <v>6723.26</v>
      </c>
      <c r="K17" s="276">
        <f t="shared" si="0"/>
        <v>0</v>
      </c>
      <c r="L17" s="276">
        <f t="shared" si="0"/>
        <v>0</v>
      </c>
      <c r="M17" s="276">
        <f t="shared" si="0"/>
        <v>68329.350000000006</v>
      </c>
    </row>
    <row r="18" spans="2:13">
      <c r="B18" s="221"/>
      <c r="C18" s="221"/>
      <c r="D18" s="222"/>
      <c r="E18" s="222"/>
      <c r="F18" s="222"/>
      <c r="G18" s="222"/>
      <c r="H18" s="222"/>
      <c r="I18" s="222"/>
      <c r="J18" s="222"/>
      <c r="K18" s="222"/>
      <c r="L18" s="222"/>
      <c r="M18" s="279"/>
    </row>
    <row r="19" spans="2:13">
      <c r="B19" s="193" t="s">
        <v>85</v>
      </c>
      <c r="C19" s="194"/>
      <c r="D19" s="194"/>
      <c r="E19" s="386" t="s">
        <v>183</v>
      </c>
      <c r="F19" s="386"/>
      <c r="G19" s="194"/>
      <c r="H19" s="194"/>
      <c r="I19" s="195"/>
      <c r="J19" s="194" t="s">
        <v>184</v>
      </c>
      <c r="K19" s="196"/>
      <c r="L19" s="194"/>
    </row>
    <row r="20" spans="2:13" ht="15" customHeight="1">
      <c r="B20" s="385" t="s">
        <v>185</v>
      </c>
      <c r="C20" s="385"/>
      <c r="D20" s="197"/>
      <c r="E20" s="304" t="s">
        <v>186</v>
      </c>
      <c r="F20" s="304"/>
      <c r="G20" s="151"/>
      <c r="H20" s="194"/>
      <c r="I20" s="195"/>
      <c r="J20" s="384" t="s">
        <v>187</v>
      </c>
      <c r="K20" s="384"/>
      <c r="L20" s="194"/>
    </row>
    <row r="21" spans="2:13" ht="15" customHeight="1">
      <c r="B21" s="383" t="s">
        <v>188</v>
      </c>
      <c r="C21" s="383"/>
      <c r="D21" s="194" t="s">
        <v>189</v>
      </c>
      <c r="E21" s="382" t="s">
        <v>190</v>
      </c>
      <c r="F21" s="382"/>
      <c r="G21" s="194"/>
      <c r="H21" s="198"/>
      <c r="I21" s="198"/>
      <c r="J21" s="199" t="s">
        <v>191</v>
      </c>
      <c r="K21" s="197"/>
      <c r="L21" s="194"/>
    </row>
    <row r="22" spans="2:13">
      <c r="B22" s="194"/>
      <c r="C22" s="194"/>
      <c r="D22" s="194"/>
      <c r="E22" s="194"/>
      <c r="F22" s="194"/>
      <c r="G22" s="194"/>
      <c r="H22" s="194"/>
      <c r="I22" s="194"/>
      <c r="J22" s="194"/>
      <c r="K22" s="194"/>
      <c r="L22" s="194"/>
    </row>
  </sheetData>
  <mergeCells count="14">
    <mergeCell ref="E21:F21"/>
    <mergeCell ref="B21:C21"/>
    <mergeCell ref="J20:K20"/>
    <mergeCell ref="E20:F20"/>
    <mergeCell ref="B20:C20"/>
    <mergeCell ref="E19:F19"/>
    <mergeCell ref="B4:J4"/>
    <mergeCell ref="B3:J3"/>
    <mergeCell ref="B2:J2"/>
    <mergeCell ref="B5:L5"/>
    <mergeCell ref="B6:L6"/>
    <mergeCell ref="B7:B8"/>
    <mergeCell ref="C7:C8"/>
    <mergeCell ref="E7:L7"/>
  </mergeCells>
  <pageMargins left="0.7" right="0.7" top="0.75" bottom="0.75" header="0.3" footer="0.3"/>
  <pageSetup paperSize="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opLeftCell="A12" workbookViewId="0">
      <selection activeCell="L21" sqref="L21"/>
    </sheetView>
  </sheetViews>
  <sheetFormatPr baseColWidth="10" defaultRowHeight="15"/>
  <cols>
    <col min="1" max="1" width="17.42578125" customWidth="1"/>
    <col min="2" max="2" width="31" bestFit="1" customWidth="1"/>
    <col min="4" max="4" width="11" bestFit="1" customWidth="1"/>
  </cols>
  <sheetData>
    <row r="1" spans="1:10" ht="15.75">
      <c r="A1" s="206"/>
      <c r="B1" s="206"/>
      <c r="C1" s="206"/>
      <c r="D1" s="206"/>
      <c r="E1" s="206"/>
      <c r="F1" s="206"/>
      <c r="G1" s="206"/>
      <c r="H1" s="206"/>
      <c r="I1" s="206"/>
    </row>
    <row r="2" spans="1:10" ht="15.75">
      <c r="A2" s="206"/>
      <c r="B2" s="206"/>
      <c r="C2" s="206"/>
      <c r="D2" s="206"/>
      <c r="E2" s="206"/>
      <c r="F2" s="206"/>
      <c r="G2" s="206"/>
      <c r="H2" s="206"/>
      <c r="I2" s="206"/>
    </row>
    <row r="3" spans="1:10" ht="15.75">
      <c r="A3" s="206"/>
      <c r="B3" s="206"/>
      <c r="C3" s="206"/>
      <c r="D3" s="206"/>
      <c r="E3" s="206"/>
      <c r="F3" s="206"/>
      <c r="G3" s="206"/>
      <c r="H3" s="206"/>
      <c r="I3" s="206"/>
    </row>
    <row r="4" spans="1:10" ht="15.75">
      <c r="A4" s="373" t="s">
        <v>192</v>
      </c>
      <c r="B4" s="387"/>
      <c r="C4" s="387"/>
      <c r="D4" s="387"/>
      <c r="E4" s="387"/>
      <c r="F4" s="387"/>
      <c r="G4" s="387"/>
      <c r="H4" s="387"/>
      <c r="I4" s="387"/>
    </row>
    <row r="5" spans="1:10" ht="15.75">
      <c r="A5" s="388" t="s">
        <v>193</v>
      </c>
      <c r="B5" s="388"/>
      <c r="C5" s="374"/>
      <c r="D5" s="374"/>
      <c r="E5" s="374"/>
      <c r="F5" s="374"/>
      <c r="G5" s="374"/>
      <c r="H5" s="374"/>
      <c r="I5" s="374"/>
    </row>
    <row r="6" spans="1:10" ht="18.75">
      <c r="A6" s="389" t="s">
        <v>242</v>
      </c>
      <c r="B6" s="389"/>
      <c r="C6" s="389"/>
      <c r="D6" s="389"/>
      <c r="E6" s="389"/>
      <c r="F6" s="389"/>
      <c r="G6" s="389"/>
      <c r="H6" s="389"/>
      <c r="I6" s="241"/>
    </row>
    <row r="7" spans="1:10">
      <c r="A7" s="390" t="s">
        <v>231</v>
      </c>
      <c r="B7" s="390"/>
      <c r="C7" s="390"/>
      <c r="D7" s="390" t="s">
        <v>232</v>
      </c>
      <c r="E7" s="390"/>
      <c r="F7" s="390"/>
      <c r="G7" s="390"/>
      <c r="H7" s="390"/>
      <c r="I7" s="390"/>
    </row>
    <row r="8" spans="1:10" ht="60">
      <c r="A8" s="242" t="s">
        <v>56</v>
      </c>
      <c r="B8" s="242" t="s">
        <v>233</v>
      </c>
      <c r="C8" s="243" t="s">
        <v>234</v>
      </c>
      <c r="D8" s="242" t="s">
        <v>235</v>
      </c>
      <c r="E8" s="242" t="s">
        <v>236</v>
      </c>
      <c r="F8" s="242" t="s">
        <v>258</v>
      </c>
      <c r="G8" s="242" t="s">
        <v>237</v>
      </c>
      <c r="H8" s="242" t="s">
        <v>238</v>
      </c>
      <c r="I8" s="242" t="s">
        <v>239</v>
      </c>
      <c r="J8" t="s">
        <v>240</v>
      </c>
    </row>
    <row r="9" spans="1:10">
      <c r="A9" s="254" t="s">
        <v>198</v>
      </c>
      <c r="B9" s="245">
        <v>131231381</v>
      </c>
      <c r="C9" s="246" t="s">
        <v>207</v>
      </c>
      <c r="D9" s="247">
        <v>43874</v>
      </c>
      <c r="E9" s="244">
        <v>1650</v>
      </c>
      <c r="F9" s="244"/>
      <c r="G9" s="244"/>
      <c r="H9" s="244"/>
      <c r="I9" s="244"/>
      <c r="J9" s="19">
        <v>1650</v>
      </c>
    </row>
    <row r="10" spans="1:10">
      <c r="A10" s="254" t="s">
        <v>249</v>
      </c>
      <c r="B10" s="245" t="s">
        <v>255</v>
      </c>
      <c r="C10" s="246" t="s">
        <v>256</v>
      </c>
      <c r="D10" s="247">
        <v>46106</v>
      </c>
      <c r="E10" s="244">
        <v>54609.35</v>
      </c>
      <c r="F10" s="244">
        <v>54609.35</v>
      </c>
      <c r="G10" s="244"/>
      <c r="H10" s="244"/>
      <c r="I10" s="244"/>
      <c r="J10" s="19"/>
    </row>
    <row r="11" spans="1:10">
      <c r="A11" s="254" t="s">
        <v>98</v>
      </c>
      <c r="B11" s="245">
        <v>107017496</v>
      </c>
      <c r="C11" s="246">
        <v>6448</v>
      </c>
      <c r="D11" s="247">
        <v>42515</v>
      </c>
      <c r="E11" s="244">
        <v>34506</v>
      </c>
      <c r="F11" s="244"/>
      <c r="G11" s="244"/>
      <c r="H11" s="244"/>
      <c r="I11" s="244"/>
      <c r="J11" s="19">
        <v>34506</v>
      </c>
    </row>
    <row r="12" spans="1:10">
      <c r="A12" s="254" t="s">
        <v>99</v>
      </c>
      <c r="B12" s="245" t="s">
        <v>241</v>
      </c>
      <c r="C12" s="246">
        <v>3</v>
      </c>
      <c r="D12" s="247">
        <v>42388</v>
      </c>
      <c r="E12" s="244">
        <v>23600</v>
      </c>
      <c r="F12" s="244"/>
      <c r="G12" s="244"/>
      <c r="H12" s="244"/>
      <c r="I12" s="244"/>
      <c r="J12" s="19">
        <v>23600</v>
      </c>
    </row>
    <row r="13" spans="1:10">
      <c r="A13" s="254" t="s">
        <v>100</v>
      </c>
      <c r="B13" s="248">
        <v>131098037</v>
      </c>
      <c r="C13" s="246">
        <v>50</v>
      </c>
      <c r="D13" s="247">
        <v>43017</v>
      </c>
      <c r="E13" s="244">
        <v>7040</v>
      </c>
      <c r="F13" s="244"/>
      <c r="G13" s="244"/>
      <c r="H13" s="244"/>
      <c r="I13" s="244"/>
      <c r="J13" s="19">
        <v>7040</v>
      </c>
    </row>
    <row r="14" spans="1:10">
      <c r="A14" s="254" t="s">
        <v>100</v>
      </c>
      <c r="B14" s="245">
        <v>131098037</v>
      </c>
      <c r="C14" s="246">
        <v>51</v>
      </c>
      <c r="D14" s="247">
        <v>43157</v>
      </c>
      <c r="E14" s="244">
        <v>20928</v>
      </c>
      <c r="F14" s="244"/>
      <c r="G14" s="244"/>
      <c r="H14" s="244"/>
      <c r="I14" s="244"/>
      <c r="J14" s="19">
        <v>20928</v>
      </c>
    </row>
    <row r="15" spans="1:10">
      <c r="A15" s="254" t="s">
        <v>250</v>
      </c>
      <c r="B15" s="245">
        <v>130379272</v>
      </c>
      <c r="C15" s="246" t="s">
        <v>257</v>
      </c>
      <c r="D15" s="247">
        <v>46098</v>
      </c>
      <c r="E15" s="244">
        <v>13720</v>
      </c>
      <c r="F15" s="244">
        <v>13720</v>
      </c>
      <c r="G15" s="244"/>
      <c r="H15" s="244"/>
      <c r="I15" s="244"/>
      <c r="J15" s="19"/>
    </row>
    <row r="16" spans="1:10">
      <c r="A16" s="254" t="s">
        <v>101</v>
      </c>
      <c r="B16" s="245">
        <v>130148112</v>
      </c>
      <c r="C16" s="246" t="s">
        <v>213</v>
      </c>
      <c r="D16" s="247">
        <v>43784</v>
      </c>
      <c r="E16" s="244">
        <v>54113.4</v>
      </c>
      <c r="F16" s="244"/>
      <c r="G16" s="244"/>
      <c r="H16" s="244"/>
      <c r="I16" s="244"/>
      <c r="J16" s="19">
        <v>54113.4</v>
      </c>
    </row>
    <row r="17" spans="1:10">
      <c r="A17" s="254" t="s">
        <v>101</v>
      </c>
      <c r="B17" s="245">
        <v>130148112</v>
      </c>
      <c r="C17" s="246" t="s">
        <v>215</v>
      </c>
      <c r="D17" s="247">
        <v>43845</v>
      </c>
      <c r="E17" s="244">
        <v>34294.699999999997</v>
      </c>
      <c r="F17" s="244"/>
      <c r="G17" s="244"/>
      <c r="H17" s="244"/>
      <c r="I17" s="244"/>
      <c r="J17" s="19">
        <v>34294.699999999997</v>
      </c>
    </row>
    <row r="18" spans="1:10">
      <c r="A18" s="254" t="s">
        <v>101</v>
      </c>
      <c r="B18" s="245">
        <v>130148112</v>
      </c>
      <c r="C18" s="246" t="s">
        <v>217</v>
      </c>
      <c r="D18" s="247">
        <v>43864</v>
      </c>
      <c r="E18" s="244">
        <v>13350.6</v>
      </c>
      <c r="F18" s="244"/>
      <c r="G18" s="244"/>
      <c r="H18" s="244"/>
      <c r="I18" s="244"/>
      <c r="J18" s="19">
        <v>13350.6</v>
      </c>
    </row>
    <row r="19" spans="1:10">
      <c r="A19" s="254" t="s">
        <v>220</v>
      </c>
      <c r="B19" s="245">
        <v>122024697</v>
      </c>
      <c r="C19" s="246" t="s">
        <v>219</v>
      </c>
      <c r="D19" s="247">
        <v>44970</v>
      </c>
      <c r="E19" s="244">
        <v>6723.26</v>
      </c>
      <c r="F19" s="244"/>
      <c r="G19" s="244"/>
      <c r="H19" s="244"/>
      <c r="I19" s="244"/>
      <c r="J19" s="19">
        <v>6723.26</v>
      </c>
    </row>
    <row r="20" spans="1:10">
      <c r="A20" s="254"/>
      <c r="B20" s="245"/>
      <c r="C20" s="246"/>
      <c r="D20" s="247"/>
      <c r="E20" s="244"/>
      <c r="F20" s="244"/>
      <c r="G20" s="244"/>
      <c r="H20" s="244"/>
      <c r="I20" s="244"/>
      <c r="J20" s="19"/>
    </row>
    <row r="21" spans="1:10" ht="15.75" thickBot="1">
      <c r="A21" s="244"/>
      <c r="B21" s="245"/>
      <c r="C21" s="246"/>
      <c r="D21" s="247"/>
      <c r="E21" s="244"/>
      <c r="F21" s="244"/>
      <c r="G21" s="244"/>
      <c r="H21" s="244"/>
      <c r="I21" s="244"/>
      <c r="J21" s="19"/>
    </row>
    <row r="22" spans="1:10" ht="15.75" thickBot="1">
      <c r="A22" s="249" t="s">
        <v>196</v>
      </c>
      <c r="B22" s="250"/>
      <c r="C22" s="250"/>
      <c r="D22" s="250"/>
      <c r="E22" s="290">
        <f t="shared" ref="E22:J22" si="0">SUM(E9:E21)</f>
        <v>264535.31</v>
      </c>
      <c r="F22" s="290">
        <f t="shared" si="0"/>
        <v>68329.350000000006</v>
      </c>
      <c r="G22" s="290">
        <f t="shared" si="0"/>
        <v>0</v>
      </c>
      <c r="H22" s="290">
        <f t="shared" si="0"/>
        <v>0</v>
      </c>
      <c r="I22" s="290">
        <f t="shared" si="0"/>
        <v>0</v>
      </c>
      <c r="J22" s="290">
        <f t="shared" si="0"/>
        <v>196205.96</v>
      </c>
    </row>
  </sheetData>
  <mergeCells count="5">
    <mergeCell ref="A4:I4"/>
    <mergeCell ref="A5:I5"/>
    <mergeCell ref="A6:H6"/>
    <mergeCell ref="A7:C7"/>
    <mergeCell ref="D7:I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opLeftCell="A13" workbookViewId="0">
      <selection activeCell="G6" sqref="G6"/>
    </sheetView>
  </sheetViews>
  <sheetFormatPr baseColWidth="10" defaultRowHeight="15"/>
  <cols>
    <col min="5" max="5" width="22.7109375" customWidth="1"/>
  </cols>
  <sheetData>
    <row r="1" spans="1:7">
      <c r="G1" s="207"/>
    </row>
    <row r="2" spans="1:7">
      <c r="G2" s="207"/>
    </row>
    <row r="3" spans="1:7">
      <c r="G3" s="207"/>
    </row>
    <row r="4" spans="1:7">
      <c r="A4" s="302" t="s">
        <v>201</v>
      </c>
      <c r="B4" s="302"/>
      <c r="C4" s="302"/>
      <c r="D4" s="302"/>
      <c r="E4" s="302"/>
      <c r="F4" s="302"/>
      <c r="G4" s="207"/>
    </row>
    <row r="5" spans="1:7" ht="18.75">
      <c r="A5" s="312" t="s">
        <v>140</v>
      </c>
      <c r="B5" s="312"/>
      <c r="C5" s="312"/>
      <c r="D5" s="312"/>
      <c r="E5" s="312"/>
      <c r="F5" s="312"/>
      <c r="G5" s="207"/>
    </row>
    <row r="6" spans="1:7" ht="18.75">
      <c r="A6" s="312" t="s">
        <v>263</v>
      </c>
      <c r="B6" s="312"/>
      <c r="C6" s="312"/>
      <c r="D6" s="312"/>
      <c r="E6" s="312"/>
      <c r="F6" s="312"/>
      <c r="G6" s="207"/>
    </row>
    <row r="7" spans="1:7" ht="15.75">
      <c r="A7" s="391" t="s">
        <v>224</v>
      </c>
      <c r="B7" s="391"/>
      <c r="C7" s="391"/>
      <c r="D7" s="391"/>
      <c r="E7" s="391"/>
      <c r="F7" s="391"/>
      <c r="G7" s="208"/>
    </row>
    <row r="8" spans="1:7" ht="38.25">
      <c r="A8" s="223" t="s">
        <v>202</v>
      </c>
      <c r="B8" s="224" t="s">
        <v>203</v>
      </c>
      <c r="C8" s="224" t="s">
        <v>204</v>
      </c>
      <c r="D8" s="139" t="s">
        <v>82</v>
      </c>
      <c r="E8" s="225" t="s">
        <v>205</v>
      </c>
      <c r="F8" s="226" t="s">
        <v>206</v>
      </c>
      <c r="G8" s="227"/>
    </row>
    <row r="9" spans="1:7" ht="38.25">
      <c r="A9" s="209">
        <v>43874</v>
      </c>
      <c r="B9" s="228">
        <v>4954</v>
      </c>
      <c r="C9" s="224" t="s">
        <v>207</v>
      </c>
      <c r="D9" s="139" t="s">
        <v>198</v>
      </c>
      <c r="E9" s="225" t="s">
        <v>208</v>
      </c>
      <c r="F9" s="293">
        <v>1650</v>
      </c>
      <c r="G9" s="294">
        <v>1650</v>
      </c>
    </row>
    <row r="10" spans="1:7">
      <c r="A10" s="210">
        <v>46106</v>
      </c>
      <c r="B10" s="211"/>
      <c r="C10" s="211" t="s">
        <v>259</v>
      </c>
      <c r="D10" s="203" t="s">
        <v>249</v>
      </c>
      <c r="E10" s="205" t="s">
        <v>260</v>
      </c>
      <c r="F10" s="295">
        <v>54609.35</v>
      </c>
      <c r="G10" s="294">
        <v>54609.35</v>
      </c>
    </row>
    <row r="11" spans="1:7" ht="25.5">
      <c r="A11" s="210">
        <v>42515</v>
      </c>
      <c r="B11" s="211">
        <v>2307</v>
      </c>
      <c r="C11" s="211">
        <v>6448</v>
      </c>
      <c r="D11" s="203" t="s">
        <v>98</v>
      </c>
      <c r="E11" s="202" t="s">
        <v>209</v>
      </c>
      <c r="F11" s="295">
        <v>34506</v>
      </c>
      <c r="G11" s="296">
        <v>34506</v>
      </c>
    </row>
    <row r="12" spans="1:7" ht="51">
      <c r="A12" s="210">
        <v>42388</v>
      </c>
      <c r="B12" s="211">
        <v>2093</v>
      </c>
      <c r="C12" s="211">
        <v>3</v>
      </c>
      <c r="D12" s="203" t="s">
        <v>99</v>
      </c>
      <c r="E12" s="202" t="s">
        <v>210</v>
      </c>
      <c r="F12" s="295">
        <v>23600</v>
      </c>
      <c r="G12" s="291">
        <v>23600</v>
      </c>
    </row>
    <row r="13" spans="1:7">
      <c r="A13" s="210">
        <v>43017</v>
      </c>
      <c r="B13" s="211">
        <v>3331</v>
      </c>
      <c r="C13" s="211">
        <v>50</v>
      </c>
      <c r="D13" s="203" t="s">
        <v>100</v>
      </c>
      <c r="E13" s="202" t="s">
        <v>211</v>
      </c>
      <c r="F13" s="295">
        <v>7040</v>
      </c>
      <c r="G13" s="297"/>
    </row>
    <row r="14" spans="1:7" ht="38.25">
      <c r="A14" s="209">
        <v>43157</v>
      </c>
      <c r="B14" s="228">
        <v>3512</v>
      </c>
      <c r="C14" s="229">
        <v>51</v>
      </c>
      <c r="D14" s="201" t="s">
        <v>100</v>
      </c>
      <c r="E14" s="230" t="s">
        <v>212</v>
      </c>
      <c r="F14" s="293">
        <v>20928</v>
      </c>
      <c r="G14" s="298">
        <v>27968</v>
      </c>
    </row>
    <row r="15" spans="1:7">
      <c r="A15" s="231">
        <v>46098</v>
      </c>
      <c r="B15" s="232"/>
      <c r="C15" s="232" t="s">
        <v>257</v>
      </c>
      <c r="D15" s="233" t="s">
        <v>250</v>
      </c>
      <c r="E15" s="234" t="s">
        <v>253</v>
      </c>
      <c r="F15" s="299">
        <v>13720</v>
      </c>
      <c r="G15" s="298">
        <v>13720</v>
      </c>
    </row>
    <row r="16" spans="1:7" ht="102">
      <c r="A16" s="210">
        <v>43784</v>
      </c>
      <c r="B16" s="211">
        <v>4785</v>
      </c>
      <c r="C16" s="211" t="s">
        <v>213</v>
      </c>
      <c r="D16" s="203" t="s">
        <v>101</v>
      </c>
      <c r="E16" s="202" t="s">
        <v>214</v>
      </c>
      <c r="F16" s="295">
        <v>54113.4</v>
      </c>
      <c r="G16" s="291"/>
    </row>
    <row r="17" spans="1:7" ht="63.75">
      <c r="A17" s="210">
        <v>43845</v>
      </c>
      <c r="B17" s="211">
        <v>4908</v>
      </c>
      <c r="C17" s="211" t="s">
        <v>215</v>
      </c>
      <c r="D17" s="203" t="s">
        <v>101</v>
      </c>
      <c r="E17" s="202" t="s">
        <v>216</v>
      </c>
      <c r="F17" s="295">
        <v>34294.699999999997</v>
      </c>
      <c r="G17" s="297"/>
    </row>
    <row r="18" spans="1:7" ht="15.75">
      <c r="A18" s="19">
        <v>43864</v>
      </c>
      <c r="B18" s="19">
        <v>4944</v>
      </c>
      <c r="C18" s="19" t="s">
        <v>217</v>
      </c>
      <c r="D18" s="19" t="s">
        <v>101</v>
      </c>
      <c r="E18" s="301" t="s">
        <v>218</v>
      </c>
      <c r="F18" s="300">
        <v>13350.6</v>
      </c>
      <c r="G18" s="300">
        <v>101758.70000000001</v>
      </c>
    </row>
    <row r="19" spans="1:7">
      <c r="A19">
        <v>44970</v>
      </c>
      <c r="B19">
        <v>1237</v>
      </c>
      <c r="C19" t="s">
        <v>219</v>
      </c>
      <c r="D19" t="s">
        <v>220</v>
      </c>
      <c r="E19" t="s">
        <v>221</v>
      </c>
      <c r="F19" s="291">
        <v>6723.26</v>
      </c>
      <c r="G19" s="291">
        <v>6723.26</v>
      </c>
    </row>
    <row r="20" spans="1:7">
      <c r="E20" t="s">
        <v>222</v>
      </c>
      <c r="F20" s="291">
        <v>264535.31</v>
      </c>
      <c r="G20" s="292">
        <v>264535.31</v>
      </c>
    </row>
    <row r="21" spans="1:7">
      <c r="G21" s="207"/>
    </row>
    <row r="22" spans="1:7">
      <c r="G22" s="207"/>
    </row>
    <row r="23" spans="1:7">
      <c r="A23" s="392" t="s">
        <v>223</v>
      </c>
      <c r="B23" s="392"/>
      <c r="C23" s="392" t="s">
        <v>138</v>
      </c>
      <c r="D23" s="392"/>
      <c r="E23" s="204" t="s">
        <v>199</v>
      </c>
      <c r="G23" s="207"/>
    </row>
    <row r="24" spans="1:7">
      <c r="A24" s="329" t="s">
        <v>200</v>
      </c>
      <c r="B24" s="329"/>
      <c r="C24" s="329" t="s">
        <v>88</v>
      </c>
      <c r="D24" s="329"/>
      <c r="E24" s="98" t="s">
        <v>89</v>
      </c>
      <c r="G24" s="207"/>
    </row>
    <row r="25" spans="1:7">
      <c r="G25" s="207"/>
    </row>
    <row r="26" spans="1:7">
      <c r="G26" s="207"/>
    </row>
  </sheetData>
  <mergeCells count="8">
    <mergeCell ref="A24:B24"/>
    <mergeCell ref="C24:D24"/>
    <mergeCell ref="A4:F4"/>
    <mergeCell ref="A5:F5"/>
    <mergeCell ref="A6:F6"/>
    <mergeCell ref="A7:F7"/>
    <mergeCell ref="A23:B23"/>
    <mergeCell ref="C23:D23"/>
  </mergeCells>
  <dataValidations count="1">
    <dataValidation showInputMessage="1" errorTitle="NCF" error="El Numero de Comprobante Fiscal debe tener una Longitud de 19 o 11 Posiciones" promptTitle=" Número de Comprobante Fiscal" prompt="Número de comprobante que avala la venta._x000a_- Cantidad de caracteres: 11 o 19" sqref="C11 A10:A11 C13:C15 C8:C9 A8:A9 C17"/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N50"/>
  <sheetViews>
    <sheetView topLeftCell="B34" workbookViewId="0">
      <selection activeCell="D20" sqref="D20"/>
    </sheetView>
  </sheetViews>
  <sheetFormatPr baseColWidth="10" defaultRowHeight="15"/>
  <cols>
    <col min="6" max="6" width="7.7109375" customWidth="1"/>
    <col min="9" max="9" width="5.5703125" customWidth="1"/>
    <col min="10" max="10" width="7.7109375" customWidth="1"/>
    <col min="11" max="11" width="9.85546875" customWidth="1"/>
    <col min="12" max="13" width="6.85546875" customWidth="1"/>
  </cols>
  <sheetData>
    <row r="2" spans="2:14" ht="15.75">
      <c r="B2" s="372" t="s">
        <v>140</v>
      </c>
      <c r="C2" s="372"/>
      <c r="D2" s="372"/>
      <c r="E2" s="372"/>
      <c r="F2" s="372"/>
      <c r="G2" s="372"/>
      <c r="H2" s="372"/>
      <c r="I2" s="372"/>
      <c r="J2" s="372"/>
      <c r="K2" s="153"/>
      <c r="L2" s="153"/>
      <c r="M2" s="153"/>
    </row>
    <row r="3" spans="2:14" ht="15.75">
      <c r="B3" s="372" t="s">
        <v>141</v>
      </c>
      <c r="C3" s="372"/>
      <c r="D3" s="372"/>
      <c r="E3" s="372"/>
      <c r="F3" s="372"/>
      <c r="G3" s="372"/>
      <c r="H3" s="372"/>
      <c r="I3" s="372"/>
      <c r="J3" s="372"/>
      <c r="K3" s="153"/>
      <c r="L3" s="153"/>
      <c r="M3" s="153"/>
    </row>
    <row r="4" spans="2:14" ht="15.75">
      <c r="B4" s="372" t="s">
        <v>244</v>
      </c>
      <c r="C4" s="372"/>
      <c r="D4" s="372"/>
      <c r="E4" s="372"/>
      <c r="F4" s="372"/>
      <c r="G4" s="372"/>
      <c r="H4" s="372"/>
      <c r="I4" s="372"/>
      <c r="J4" s="372"/>
      <c r="K4" s="153"/>
      <c r="L4" s="153"/>
      <c r="M4" s="153"/>
    </row>
    <row r="5" spans="2:14" ht="15.75">
      <c r="B5" s="372" t="s">
        <v>142</v>
      </c>
      <c r="C5" s="372"/>
      <c r="D5" s="372"/>
      <c r="E5" s="372"/>
      <c r="F5" s="372"/>
      <c r="G5" s="372"/>
      <c r="H5" s="372"/>
      <c r="I5" s="372"/>
      <c r="J5" s="372"/>
      <c r="K5" s="153"/>
      <c r="L5" s="153"/>
      <c r="M5" s="153"/>
    </row>
    <row r="6" spans="2:14" ht="15.75">
      <c r="B6" s="153"/>
      <c r="C6" s="153"/>
      <c r="D6" s="153"/>
      <c r="E6" s="153"/>
      <c r="F6" s="153"/>
      <c r="G6" s="153"/>
      <c r="H6" s="153"/>
      <c r="I6" s="154"/>
      <c r="J6" s="154"/>
      <c r="K6" s="155"/>
      <c r="L6" s="154"/>
      <c r="M6" s="154"/>
      <c r="N6" s="154">
        <v>46053</v>
      </c>
    </row>
    <row r="7" spans="2:14" ht="31.5">
      <c r="B7" s="156" t="s">
        <v>143</v>
      </c>
      <c r="C7" s="156" t="s">
        <v>144</v>
      </c>
      <c r="D7" s="157" t="s">
        <v>145</v>
      </c>
      <c r="E7" s="157">
        <v>2017</v>
      </c>
      <c r="F7" s="156">
        <v>2018</v>
      </c>
      <c r="G7" s="156">
        <v>2019</v>
      </c>
      <c r="H7" s="156">
        <v>2020</v>
      </c>
      <c r="I7" s="158">
        <v>2021</v>
      </c>
      <c r="J7" s="156">
        <v>2022</v>
      </c>
      <c r="K7" s="156">
        <v>2023</v>
      </c>
      <c r="L7" s="159">
        <v>2024</v>
      </c>
      <c r="M7" s="160">
        <v>2025</v>
      </c>
      <c r="N7" s="160">
        <v>2026</v>
      </c>
    </row>
    <row r="8" spans="2:14">
      <c r="B8" s="161">
        <v>2112.0100000000002</v>
      </c>
      <c r="C8" s="162" t="s">
        <v>146</v>
      </c>
      <c r="D8" s="163">
        <f>SUM(E8:M8)</f>
        <v>0</v>
      </c>
      <c r="E8" s="163"/>
      <c r="F8" s="163"/>
      <c r="G8" s="163"/>
      <c r="H8" s="163"/>
      <c r="I8" s="163"/>
      <c r="J8" s="164"/>
      <c r="K8" s="163"/>
      <c r="L8" s="165"/>
      <c r="M8" s="166"/>
      <c r="N8" s="166"/>
    </row>
    <row r="9" spans="2:14">
      <c r="B9" s="161">
        <v>2112.04</v>
      </c>
      <c r="C9" s="162" t="s">
        <v>147</v>
      </c>
      <c r="D9" s="163">
        <f t="shared" ref="D9:D42" si="0">SUM(E9:M9)</f>
        <v>0</v>
      </c>
      <c r="E9" s="163"/>
      <c r="F9" s="163"/>
      <c r="G9" s="163"/>
      <c r="H9" s="163"/>
      <c r="I9" s="163"/>
      <c r="J9" s="164"/>
      <c r="K9" s="163"/>
      <c r="L9" s="165"/>
      <c r="M9" s="166"/>
      <c r="N9" s="166"/>
    </row>
    <row r="10" spans="2:14">
      <c r="B10" s="161">
        <v>2122.08</v>
      </c>
      <c r="C10" s="162" t="s">
        <v>148</v>
      </c>
      <c r="D10" s="163">
        <f t="shared" si="0"/>
        <v>0</v>
      </c>
      <c r="E10" s="163"/>
      <c r="F10" s="163"/>
      <c r="G10" s="163"/>
      <c r="H10" s="163"/>
      <c r="I10" s="163"/>
      <c r="J10" s="164"/>
      <c r="K10" s="163"/>
      <c r="L10" s="165"/>
      <c r="M10" s="166"/>
      <c r="N10" s="166"/>
    </row>
    <row r="11" spans="2:14">
      <c r="B11" s="161">
        <v>2122.06</v>
      </c>
      <c r="C11" s="162" t="s">
        <v>149</v>
      </c>
      <c r="D11" s="163">
        <f t="shared" si="0"/>
        <v>0</v>
      </c>
      <c r="E11" s="163"/>
      <c r="F11" s="163"/>
      <c r="G11" s="163"/>
      <c r="H11" s="163"/>
      <c r="I11" s="163"/>
      <c r="J11" s="164"/>
      <c r="K11" s="163"/>
      <c r="L11" s="165"/>
      <c r="M11" s="166"/>
      <c r="N11" s="166"/>
    </row>
    <row r="12" spans="2:14">
      <c r="B12" s="161">
        <v>2212</v>
      </c>
      <c r="C12" s="162" t="s">
        <v>150</v>
      </c>
      <c r="D12" s="163">
        <f>SUM(E12:M12)</f>
        <v>0</v>
      </c>
      <c r="E12" s="163"/>
      <c r="F12" s="163"/>
      <c r="G12" s="163"/>
      <c r="H12" s="163"/>
      <c r="I12" s="163"/>
      <c r="J12" s="164"/>
      <c r="K12" s="163"/>
      <c r="L12" s="167"/>
      <c r="M12" s="168"/>
      <c r="N12" s="168"/>
    </row>
    <row r="13" spans="2:14">
      <c r="B13" s="161">
        <v>2231</v>
      </c>
      <c r="C13" s="162" t="s">
        <v>151</v>
      </c>
      <c r="D13" s="163">
        <f t="shared" si="0"/>
        <v>0</v>
      </c>
      <c r="E13" s="163"/>
      <c r="F13" s="163"/>
      <c r="G13" s="163"/>
      <c r="H13" s="163"/>
      <c r="I13" s="163"/>
      <c r="J13" s="164"/>
      <c r="K13" s="163"/>
      <c r="L13" s="165"/>
      <c r="M13" s="166"/>
      <c r="N13" s="166"/>
    </row>
    <row r="14" spans="2:14">
      <c r="B14" s="161">
        <v>2242</v>
      </c>
      <c r="C14" s="162" t="s">
        <v>152</v>
      </c>
      <c r="D14" s="163">
        <f t="shared" si="0"/>
        <v>0</v>
      </c>
      <c r="E14" s="163"/>
      <c r="F14" s="163"/>
      <c r="G14" s="163"/>
      <c r="H14" s="163"/>
      <c r="I14" s="163"/>
      <c r="J14" s="164"/>
      <c r="K14" s="163"/>
      <c r="L14" s="169"/>
      <c r="M14" s="166"/>
      <c r="N14" s="166"/>
    </row>
    <row r="15" spans="2:14">
      <c r="B15" s="161">
        <v>2254</v>
      </c>
      <c r="C15" s="162" t="s">
        <v>153</v>
      </c>
      <c r="D15" s="163">
        <f t="shared" si="0"/>
        <v>0</v>
      </c>
      <c r="E15" s="163"/>
      <c r="F15" s="163"/>
      <c r="G15" s="163"/>
      <c r="H15" s="163"/>
      <c r="I15" s="163"/>
      <c r="J15" s="164"/>
      <c r="K15" s="163"/>
      <c r="L15" s="165"/>
      <c r="M15" s="166"/>
      <c r="N15" s="166"/>
    </row>
    <row r="16" spans="2:14">
      <c r="B16" s="161">
        <v>2251</v>
      </c>
      <c r="C16" s="162" t="s">
        <v>154</v>
      </c>
      <c r="D16" s="163">
        <f t="shared" si="0"/>
        <v>0</v>
      </c>
      <c r="E16" s="163"/>
      <c r="F16" s="163"/>
      <c r="G16" s="163"/>
      <c r="H16" s="163"/>
      <c r="I16" s="163"/>
      <c r="J16" s="163"/>
      <c r="K16" s="163"/>
      <c r="L16" s="165"/>
      <c r="M16" s="166"/>
      <c r="N16" s="166"/>
    </row>
    <row r="17" spans="2:14">
      <c r="B17" s="161">
        <v>226101</v>
      </c>
      <c r="C17" s="162" t="s">
        <v>230</v>
      </c>
      <c r="D17" s="163">
        <f t="shared" si="0"/>
        <v>0</v>
      </c>
      <c r="E17" s="163"/>
      <c r="F17" s="163"/>
      <c r="G17" s="163"/>
      <c r="H17" s="163"/>
      <c r="I17" s="163"/>
      <c r="J17" s="163"/>
      <c r="K17" s="163"/>
      <c r="L17" s="165"/>
      <c r="M17" s="170"/>
      <c r="N17" s="170"/>
    </row>
    <row r="18" spans="2:14">
      <c r="B18" s="161">
        <v>2282</v>
      </c>
      <c r="C18" s="162" t="s">
        <v>155</v>
      </c>
      <c r="D18" s="163">
        <f t="shared" si="0"/>
        <v>0</v>
      </c>
      <c r="E18" s="163"/>
      <c r="F18" s="163"/>
      <c r="G18" s="163"/>
      <c r="H18" s="163"/>
      <c r="I18" s="163"/>
      <c r="J18" s="163"/>
      <c r="K18" s="163"/>
      <c r="L18" s="165"/>
      <c r="M18" s="166"/>
      <c r="N18" s="166"/>
    </row>
    <row r="19" spans="2:14">
      <c r="B19" s="161">
        <v>2272</v>
      </c>
      <c r="C19" s="162" t="s">
        <v>156</v>
      </c>
      <c r="D19" s="163">
        <f>SUM(E19:N19)</f>
        <v>79859.350000000006</v>
      </c>
      <c r="E19" s="163">
        <v>23600</v>
      </c>
      <c r="F19" s="163"/>
      <c r="G19" s="163"/>
      <c r="H19" s="163">
        <v>1650</v>
      </c>
      <c r="I19" s="163"/>
      <c r="J19" s="163"/>
      <c r="K19" s="163"/>
      <c r="L19" s="165"/>
      <c r="M19" s="170"/>
      <c r="N19" s="170">
        <v>54609.35</v>
      </c>
    </row>
    <row r="20" spans="2:14">
      <c r="B20" s="161">
        <v>265</v>
      </c>
      <c r="C20" s="162" t="s">
        <v>157</v>
      </c>
      <c r="D20" s="163">
        <f t="shared" si="0"/>
        <v>0</v>
      </c>
      <c r="E20" s="163"/>
      <c r="F20" s="163"/>
      <c r="G20" s="163"/>
      <c r="H20" s="163"/>
      <c r="I20" s="163"/>
      <c r="J20" s="163"/>
      <c r="K20" s="163"/>
      <c r="L20" s="165"/>
      <c r="M20" s="166"/>
      <c r="N20" s="166"/>
    </row>
    <row r="21" spans="2:14">
      <c r="B21" s="161">
        <v>2271</v>
      </c>
      <c r="C21" s="162" t="s">
        <v>158</v>
      </c>
      <c r="D21" s="163">
        <f t="shared" si="0"/>
        <v>0</v>
      </c>
      <c r="E21" s="163"/>
      <c r="F21" s="163"/>
      <c r="G21" s="163"/>
      <c r="H21" s="163"/>
      <c r="I21" s="163"/>
      <c r="J21" s="163"/>
      <c r="K21" s="163"/>
      <c r="L21" s="165"/>
      <c r="M21" s="166"/>
      <c r="N21" s="166"/>
    </row>
    <row r="22" spans="2:14">
      <c r="B22" s="161">
        <v>2712.02</v>
      </c>
      <c r="C22" s="162" t="s">
        <v>159</v>
      </c>
      <c r="D22" s="163">
        <f t="shared" si="0"/>
        <v>0</v>
      </c>
      <c r="E22" s="163"/>
      <c r="F22" s="163"/>
      <c r="G22" s="163"/>
      <c r="H22" s="163"/>
      <c r="I22" s="163"/>
      <c r="J22" s="163"/>
      <c r="K22" s="163"/>
      <c r="L22" s="171"/>
      <c r="M22" s="170"/>
      <c r="N22" s="170"/>
    </row>
    <row r="23" spans="2:14">
      <c r="B23" s="161">
        <v>2322</v>
      </c>
      <c r="C23" s="162" t="s">
        <v>160</v>
      </c>
      <c r="D23" s="163">
        <f t="shared" si="0"/>
        <v>0</v>
      </c>
      <c r="E23" s="163"/>
      <c r="F23" s="163"/>
      <c r="G23" s="163"/>
      <c r="H23" s="163"/>
      <c r="I23" s="163"/>
      <c r="J23" s="163"/>
      <c r="K23" s="163"/>
      <c r="L23" s="171"/>
      <c r="M23" s="170"/>
      <c r="N23" s="170"/>
    </row>
    <row r="24" spans="2:14" ht="16.5">
      <c r="B24" s="161">
        <v>2396</v>
      </c>
      <c r="C24" s="162" t="s">
        <v>161</v>
      </c>
      <c r="D24" s="163"/>
      <c r="E24" s="163"/>
      <c r="F24" s="163"/>
      <c r="G24" s="163"/>
      <c r="H24" s="163"/>
      <c r="I24" s="163"/>
      <c r="J24" s="163"/>
      <c r="K24" s="172"/>
      <c r="L24" s="235"/>
      <c r="M24" s="170"/>
      <c r="N24" s="170"/>
    </row>
    <row r="25" spans="2:14">
      <c r="B25" s="161">
        <v>2311</v>
      </c>
      <c r="C25" s="162" t="s">
        <v>162</v>
      </c>
      <c r="D25" s="163">
        <f>SUM(E25:M25)</f>
        <v>0</v>
      </c>
      <c r="E25" s="163"/>
      <c r="F25" s="173"/>
      <c r="G25" s="173"/>
      <c r="H25" s="173"/>
      <c r="I25" s="173"/>
      <c r="J25" s="163"/>
      <c r="K25" s="163"/>
      <c r="L25" s="167"/>
      <c r="M25" s="170"/>
      <c r="N25" s="170"/>
    </row>
    <row r="26" spans="2:14">
      <c r="B26" s="161">
        <v>2292.0100000000002</v>
      </c>
      <c r="C26" s="162" t="s">
        <v>163</v>
      </c>
      <c r="D26" s="163">
        <f t="shared" si="0"/>
        <v>0</v>
      </c>
      <c r="E26" s="163"/>
      <c r="F26" s="173"/>
      <c r="G26" s="173"/>
      <c r="H26" s="173"/>
      <c r="I26" s="173"/>
      <c r="J26" s="163"/>
      <c r="K26" s="163"/>
      <c r="L26" s="167"/>
      <c r="M26" s="166"/>
      <c r="N26" s="166"/>
    </row>
    <row r="27" spans="2:14" ht="16.5">
      <c r="B27" s="161">
        <v>2392</v>
      </c>
      <c r="C27" s="162" t="s">
        <v>164</v>
      </c>
      <c r="D27" s="163">
        <f t="shared" si="0"/>
        <v>0</v>
      </c>
      <c r="E27" s="163"/>
      <c r="F27" s="163"/>
      <c r="G27" s="163"/>
      <c r="H27" s="163"/>
      <c r="I27" s="163"/>
      <c r="J27" s="172"/>
      <c r="K27" s="172"/>
      <c r="L27" s="167"/>
      <c r="M27" s="166"/>
      <c r="N27" s="166"/>
    </row>
    <row r="28" spans="2:14">
      <c r="B28" s="161">
        <v>233</v>
      </c>
      <c r="C28" s="162" t="s">
        <v>165</v>
      </c>
      <c r="D28" s="163">
        <f t="shared" si="0"/>
        <v>0</v>
      </c>
      <c r="E28" s="163"/>
      <c r="F28" s="163"/>
      <c r="G28" s="163"/>
      <c r="H28" s="163"/>
      <c r="I28" s="163"/>
      <c r="J28" s="163"/>
      <c r="K28" s="163"/>
      <c r="L28" s="167"/>
      <c r="M28" s="170"/>
      <c r="N28" s="170"/>
    </row>
    <row r="29" spans="2:14">
      <c r="B29" s="161">
        <v>222</v>
      </c>
      <c r="C29" s="162" t="s">
        <v>166</v>
      </c>
      <c r="D29" s="163">
        <f t="shared" si="0"/>
        <v>27968</v>
      </c>
      <c r="E29" s="163">
        <v>27968</v>
      </c>
      <c r="F29" s="163"/>
      <c r="G29" s="163"/>
      <c r="H29" s="163"/>
      <c r="I29" s="163"/>
      <c r="J29" s="163"/>
      <c r="K29" s="163"/>
      <c r="L29" s="167"/>
      <c r="M29" s="166"/>
      <c r="N29" s="166"/>
    </row>
    <row r="30" spans="2:14">
      <c r="B30" s="161">
        <v>2341</v>
      </c>
      <c r="C30" s="162" t="s">
        <v>167</v>
      </c>
      <c r="D30" s="163">
        <f t="shared" si="0"/>
        <v>101758.70000000001</v>
      </c>
      <c r="E30" s="163"/>
      <c r="F30" s="163"/>
      <c r="G30" s="173">
        <v>54113.4</v>
      </c>
      <c r="H30" s="173">
        <v>47645.3</v>
      </c>
      <c r="I30" s="163"/>
      <c r="J30" s="163"/>
      <c r="K30" s="163"/>
      <c r="L30" s="167"/>
      <c r="M30" s="170"/>
      <c r="N30" s="170"/>
    </row>
    <row r="31" spans="2:14" ht="16.5">
      <c r="B31" s="161">
        <v>2393</v>
      </c>
      <c r="C31" s="162" t="s">
        <v>168</v>
      </c>
      <c r="D31" s="163">
        <f t="shared" si="0"/>
        <v>34506</v>
      </c>
      <c r="E31" s="163">
        <v>34506</v>
      </c>
      <c r="F31" s="163"/>
      <c r="G31" s="163"/>
      <c r="H31" s="163"/>
      <c r="I31" s="163"/>
      <c r="J31" s="163"/>
      <c r="K31" s="172"/>
      <c r="L31" s="167"/>
      <c r="M31" s="170"/>
      <c r="N31" s="170"/>
    </row>
    <row r="32" spans="2:14" ht="16.5">
      <c r="B32" s="161">
        <v>2372</v>
      </c>
      <c r="C32" s="162" t="s">
        <v>169</v>
      </c>
      <c r="D32" s="163">
        <f>SUM(E32:M32)</f>
        <v>0</v>
      </c>
      <c r="E32" s="163"/>
      <c r="F32" s="163"/>
      <c r="G32" s="163"/>
      <c r="H32" s="163"/>
      <c r="I32" s="163"/>
      <c r="J32" s="172"/>
      <c r="K32" s="163"/>
      <c r="L32" s="167"/>
      <c r="M32" s="174"/>
      <c r="N32" s="174"/>
    </row>
    <row r="33" spans="2:14" ht="16.5">
      <c r="B33" s="161">
        <v>2372.0500000000002</v>
      </c>
      <c r="C33" s="162" t="s">
        <v>170</v>
      </c>
      <c r="D33" s="163">
        <f t="shared" si="0"/>
        <v>6723.26</v>
      </c>
      <c r="E33" s="163"/>
      <c r="F33" s="163"/>
      <c r="G33" s="163"/>
      <c r="H33" s="163"/>
      <c r="I33" s="163"/>
      <c r="J33" s="172"/>
      <c r="K33" s="163">
        <v>6723.26</v>
      </c>
      <c r="L33" s="167"/>
      <c r="M33" s="170"/>
      <c r="N33" s="170"/>
    </row>
    <row r="34" spans="2:14" ht="16.5">
      <c r="B34" s="161">
        <v>2372.09</v>
      </c>
      <c r="C34" s="162" t="s">
        <v>171</v>
      </c>
      <c r="D34" s="163">
        <f t="shared" si="0"/>
        <v>0</v>
      </c>
      <c r="E34" s="163"/>
      <c r="F34" s="163"/>
      <c r="G34" s="163"/>
      <c r="H34" s="163"/>
      <c r="I34" s="163"/>
      <c r="J34" s="172"/>
      <c r="K34" s="172"/>
      <c r="L34" s="167"/>
      <c r="M34" s="170"/>
      <c r="N34" s="170"/>
    </row>
    <row r="35" spans="2:14" ht="16.5">
      <c r="B35" s="161">
        <v>2355</v>
      </c>
      <c r="C35" s="162" t="s">
        <v>172</v>
      </c>
      <c r="D35" s="163">
        <f>SUM(E35:M35)</f>
        <v>0</v>
      </c>
      <c r="E35" s="163"/>
      <c r="F35" s="163"/>
      <c r="G35" s="163"/>
      <c r="H35" s="163"/>
      <c r="I35" s="163"/>
      <c r="J35" s="172"/>
      <c r="K35" s="172"/>
      <c r="L35" s="167"/>
      <c r="M35" s="168"/>
      <c r="N35" s="168"/>
    </row>
    <row r="36" spans="2:14">
      <c r="B36" s="175">
        <v>2371.0100000000002</v>
      </c>
      <c r="C36" s="176" t="s">
        <v>173</v>
      </c>
      <c r="D36" s="163">
        <f t="shared" si="0"/>
        <v>0</v>
      </c>
      <c r="E36" s="163"/>
      <c r="F36" s="164"/>
      <c r="G36" s="164"/>
      <c r="H36" s="164"/>
      <c r="I36" s="164"/>
      <c r="J36" s="163"/>
      <c r="K36" s="164"/>
      <c r="L36" s="167"/>
      <c r="M36" s="168"/>
      <c r="N36" s="168"/>
    </row>
    <row r="37" spans="2:14" ht="16.5">
      <c r="B37" s="175">
        <v>2371.02</v>
      </c>
      <c r="C37" s="176" t="s">
        <v>174</v>
      </c>
      <c r="D37" s="163">
        <f t="shared" si="0"/>
        <v>0</v>
      </c>
      <c r="E37" s="163"/>
      <c r="F37" s="164"/>
      <c r="G37" s="164"/>
      <c r="H37" s="164"/>
      <c r="I37" s="164"/>
      <c r="J37" s="172"/>
      <c r="K37" s="164"/>
      <c r="L37" s="167"/>
      <c r="M37" s="168"/>
      <c r="N37" s="168"/>
    </row>
    <row r="38" spans="2:14" ht="16.5">
      <c r="B38" s="175">
        <v>2371.04</v>
      </c>
      <c r="C38" s="176" t="s">
        <v>175</v>
      </c>
      <c r="D38" s="163">
        <f>SUM(E38:N38)</f>
        <v>13720</v>
      </c>
      <c r="E38" s="163"/>
      <c r="F38" s="164"/>
      <c r="G38" s="164"/>
      <c r="H38" s="164"/>
      <c r="I38" s="164"/>
      <c r="J38" s="172"/>
      <c r="K38" s="164"/>
      <c r="L38" s="167"/>
      <c r="M38" s="170"/>
      <c r="N38" s="170">
        <v>13720</v>
      </c>
    </row>
    <row r="39" spans="2:14" ht="16.5">
      <c r="B39" s="161">
        <v>2391.0100000000002</v>
      </c>
      <c r="C39" s="162" t="s">
        <v>176</v>
      </c>
      <c r="D39" s="163">
        <f>SUM(E39:M39)</f>
        <v>0</v>
      </c>
      <c r="E39" s="163"/>
      <c r="F39" s="163"/>
      <c r="G39" s="163"/>
      <c r="H39" s="163"/>
      <c r="I39" s="163"/>
      <c r="J39" s="172"/>
      <c r="K39" s="172"/>
      <c r="L39" s="167"/>
      <c r="M39" s="170"/>
      <c r="N39" s="170"/>
    </row>
    <row r="40" spans="2:14">
      <c r="B40" s="161">
        <v>261</v>
      </c>
      <c r="C40" s="162" t="s">
        <v>177</v>
      </c>
      <c r="D40" s="163">
        <f>SUM(E40:M40)</f>
        <v>0</v>
      </c>
      <c r="E40" s="163"/>
      <c r="F40" s="163"/>
      <c r="G40" s="163"/>
      <c r="H40" s="163"/>
      <c r="I40" s="163"/>
      <c r="J40" s="163"/>
      <c r="K40" s="163"/>
      <c r="L40" s="167"/>
      <c r="M40" s="168"/>
      <c r="N40" s="168"/>
    </row>
    <row r="41" spans="2:14">
      <c r="B41" s="161">
        <v>2631</v>
      </c>
      <c r="C41" s="162" t="s">
        <v>178</v>
      </c>
      <c r="D41" s="163">
        <f t="shared" si="0"/>
        <v>0</v>
      </c>
      <c r="E41" s="163"/>
      <c r="F41" s="163"/>
      <c r="G41" s="163"/>
      <c r="H41" s="163"/>
      <c r="I41" s="163"/>
      <c r="J41" s="163"/>
      <c r="K41" s="163"/>
      <c r="L41" s="167"/>
      <c r="M41" s="168"/>
      <c r="N41" s="168"/>
    </row>
    <row r="42" spans="2:14">
      <c r="B42" s="161">
        <v>2632</v>
      </c>
      <c r="C42" s="162" t="s">
        <v>179</v>
      </c>
      <c r="D42" s="163">
        <f t="shared" si="0"/>
        <v>0</v>
      </c>
      <c r="E42" s="163"/>
      <c r="F42" s="163"/>
      <c r="G42" s="163"/>
      <c r="H42" s="163"/>
      <c r="I42" s="163"/>
      <c r="J42" s="163"/>
      <c r="K42" s="163"/>
      <c r="L42" s="236"/>
      <c r="M42" s="237"/>
      <c r="N42" s="237"/>
    </row>
    <row r="43" spans="2:14">
      <c r="B43" s="177"/>
      <c r="C43" s="178" t="s">
        <v>180</v>
      </c>
      <c r="D43" s="179">
        <f>SUM(D8:D42)</f>
        <v>264535.31000000006</v>
      </c>
      <c r="E43" s="179">
        <f t="shared" ref="E43:K43" si="1">SUM(E8:E42)</f>
        <v>86074</v>
      </c>
      <c r="F43" s="179">
        <f t="shared" si="1"/>
        <v>0</v>
      </c>
      <c r="G43" s="179">
        <f t="shared" si="1"/>
        <v>54113.4</v>
      </c>
      <c r="H43" s="179">
        <f t="shared" si="1"/>
        <v>49295.3</v>
      </c>
      <c r="I43" s="179">
        <f t="shared" si="1"/>
        <v>0</v>
      </c>
      <c r="J43" s="179">
        <f t="shared" si="1"/>
        <v>0</v>
      </c>
      <c r="K43" s="179">
        <f t="shared" si="1"/>
        <v>6723.26</v>
      </c>
      <c r="L43" s="180">
        <f>SUM(L8:L42)</f>
        <v>0</v>
      </c>
      <c r="M43" s="180">
        <f>SUM(M8:M42)</f>
        <v>0</v>
      </c>
      <c r="N43" s="180">
        <f>SUM(N8:N42)</f>
        <v>68329.350000000006</v>
      </c>
    </row>
    <row r="44" spans="2:14">
      <c r="B44" s="181"/>
      <c r="C44" s="162" t="s">
        <v>181</v>
      </c>
      <c r="D44" s="163"/>
      <c r="E44" s="163"/>
      <c r="F44" s="163">
        <v>0</v>
      </c>
      <c r="G44" s="182"/>
      <c r="H44" s="182"/>
      <c r="I44" s="238">
        <v>0</v>
      </c>
      <c r="J44" s="239"/>
      <c r="K44" s="239">
        <v>0</v>
      </c>
      <c r="L44" s="240"/>
      <c r="M44" s="239"/>
      <c r="N44" s="239"/>
    </row>
    <row r="45" spans="2:14">
      <c r="B45" s="393" t="s">
        <v>182</v>
      </c>
      <c r="C45" s="393"/>
      <c r="D45" s="179">
        <f>SUM(D43)</f>
        <v>264535.31000000006</v>
      </c>
      <c r="E45" s="179">
        <f t="shared" ref="E45:J45" si="2">SUM(E43:E44)</f>
        <v>86074</v>
      </c>
      <c r="F45" s="179">
        <f t="shared" si="2"/>
        <v>0</v>
      </c>
      <c r="G45" s="183">
        <f t="shared" si="2"/>
        <v>54113.4</v>
      </c>
      <c r="H45" s="183">
        <f t="shared" si="2"/>
        <v>49295.3</v>
      </c>
      <c r="I45" s="184">
        <f t="shared" si="2"/>
        <v>0</v>
      </c>
      <c r="J45" s="185">
        <f t="shared" si="2"/>
        <v>0</v>
      </c>
      <c r="K45" s="185">
        <f>SUM(K43:K44)</f>
        <v>6723.26</v>
      </c>
      <c r="L45" s="180">
        <f>SUM(L43:L44)</f>
        <v>0</v>
      </c>
      <c r="M45" s="180">
        <f>SUM(M43:M44)</f>
        <v>0</v>
      </c>
      <c r="N45" s="180">
        <f>SUM(N43:N44)</f>
        <v>68329.350000000006</v>
      </c>
    </row>
    <row r="46" spans="2:14">
      <c r="B46" s="186"/>
      <c r="C46" s="186"/>
      <c r="D46" s="187"/>
      <c r="E46" s="187"/>
      <c r="F46" s="187"/>
      <c r="G46" s="188"/>
      <c r="H46" s="188"/>
      <c r="I46" s="189"/>
      <c r="J46" s="190"/>
      <c r="K46" s="190"/>
      <c r="L46" s="191"/>
      <c r="M46" s="192"/>
      <c r="N46" s="192"/>
    </row>
    <row r="47" spans="2:14">
      <c r="B47" s="193" t="s">
        <v>85</v>
      </c>
      <c r="C47" s="194"/>
      <c r="D47" s="194"/>
      <c r="E47" s="386" t="s">
        <v>183</v>
      </c>
      <c r="F47" s="386"/>
      <c r="G47" s="194"/>
      <c r="H47" s="194"/>
      <c r="I47" s="195"/>
      <c r="J47" s="194" t="s">
        <v>184</v>
      </c>
      <c r="K47" s="196"/>
      <c r="L47" s="194"/>
      <c r="M47" s="194"/>
    </row>
    <row r="48" spans="2:14">
      <c r="B48" s="385" t="s">
        <v>185</v>
      </c>
      <c r="C48" s="385"/>
      <c r="D48" s="197"/>
      <c r="E48" s="304" t="s">
        <v>186</v>
      </c>
      <c r="F48" s="304"/>
      <c r="G48" s="151"/>
      <c r="H48" s="194"/>
      <c r="I48" s="195"/>
      <c r="J48" s="384" t="s">
        <v>187</v>
      </c>
      <c r="K48" s="384"/>
      <c r="L48" s="194"/>
      <c r="M48" s="194"/>
    </row>
    <row r="49" spans="2:13">
      <c r="B49" s="383" t="s">
        <v>188</v>
      </c>
      <c r="C49" s="383"/>
      <c r="D49" s="194" t="s">
        <v>189</v>
      </c>
      <c r="E49" s="382" t="s">
        <v>190</v>
      </c>
      <c r="F49" s="382"/>
      <c r="G49" s="194"/>
      <c r="H49" s="198"/>
      <c r="I49" s="198"/>
      <c r="J49" s="199" t="s">
        <v>191</v>
      </c>
      <c r="K49" s="197"/>
      <c r="L49" s="194"/>
      <c r="M49" s="194"/>
    </row>
    <row r="50" spans="2:13">
      <c r="B50" s="194"/>
      <c r="C50" s="194"/>
      <c r="D50" s="194"/>
      <c r="E50" s="194"/>
      <c r="F50" s="194"/>
      <c r="G50" s="194"/>
      <c r="H50" s="194"/>
      <c r="I50" s="194"/>
      <c r="J50" s="194"/>
      <c r="K50" s="194"/>
      <c r="L50" s="194"/>
      <c r="M50" s="194"/>
    </row>
  </sheetData>
  <mergeCells count="11">
    <mergeCell ref="J48:K48"/>
    <mergeCell ref="B49:C49"/>
    <mergeCell ref="E49:F49"/>
    <mergeCell ref="B45:C45"/>
    <mergeCell ref="B2:J2"/>
    <mergeCell ref="B3:J3"/>
    <mergeCell ref="B4:J4"/>
    <mergeCell ref="B5:J5"/>
    <mergeCell ref="E47:F47"/>
    <mergeCell ref="B48:C48"/>
    <mergeCell ref="E48:F48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OBLIGACIONES</vt:lpstr>
      <vt:lpstr>ORIGEN INGRESOS HOSP-</vt:lpstr>
      <vt:lpstr>NOMINA INTERNA</vt:lpstr>
      <vt:lpstr>DEUDA</vt:lpstr>
      <vt:lpstr>DEUDA X SUPLIDOR</vt:lpstr>
      <vt:lpstr>DEUDA POR ANTIGUEDAD DE SALDO</vt:lpstr>
      <vt:lpstr>DEUDA X FACTURACION</vt:lpstr>
      <vt:lpstr>DUEDA X OBJETO DEL GASTO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Ynes Danilda Abreu Ureña</dc:creator>
  <cp:lastModifiedBy>OFICIAL OAI</cp:lastModifiedBy>
  <cp:lastPrinted>2026-04-01T15:35:51Z</cp:lastPrinted>
  <dcterms:created xsi:type="dcterms:W3CDTF">2021-03-11T12:14:44Z</dcterms:created>
  <dcterms:modified xsi:type="dcterms:W3CDTF">2026-04-13T13:07:21Z</dcterms:modified>
</cp:coreProperties>
</file>