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activeTab="3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F18" i="13" l="1"/>
  <c r="G16" i="13"/>
  <c r="G13" i="13"/>
  <c r="G11" i="13"/>
  <c r="G10" i="13"/>
  <c r="G18" i="13"/>
  <c r="G9" i="13"/>
  <c r="J17" i="11"/>
  <c r="I17" i="11"/>
  <c r="H17" i="11"/>
  <c r="G17" i="11"/>
  <c r="F17" i="11"/>
  <c r="E16" i="11"/>
  <c r="E15" i="11"/>
  <c r="E14" i="11"/>
  <c r="E13" i="11"/>
  <c r="E12" i="11"/>
  <c r="E11" i="11"/>
  <c r="E10" i="11"/>
  <c r="E9" i="11"/>
  <c r="E17" i="11"/>
  <c r="L15" i="10"/>
  <c r="K15" i="10"/>
  <c r="J15" i="10"/>
  <c r="I15" i="10"/>
  <c r="H15" i="10"/>
  <c r="G15" i="10"/>
  <c r="F15" i="10"/>
  <c r="E15" i="10"/>
  <c r="D15" i="10"/>
  <c r="C14" i="10"/>
  <c r="C13" i="10"/>
  <c r="C12" i="10"/>
  <c r="C11" i="10"/>
  <c r="C10" i="10"/>
  <c r="C9" i="10"/>
  <c r="C15" i="10"/>
  <c r="P13" i="9"/>
  <c r="O13" i="9"/>
  <c r="N13" i="9"/>
  <c r="M13" i="9"/>
  <c r="L13" i="9"/>
  <c r="K13" i="9"/>
  <c r="J13" i="9"/>
  <c r="I13" i="9"/>
  <c r="H13" i="9"/>
  <c r="G13" i="9"/>
  <c r="F13" i="9"/>
  <c r="E13" i="9"/>
  <c r="R12" i="9"/>
  <c r="R11" i="9"/>
  <c r="R10" i="9"/>
  <c r="R9" i="9"/>
  <c r="R13" i="9"/>
  <c r="R8" i="9"/>
  <c r="U26" i="8"/>
  <c r="Q24" i="8"/>
  <c r="U24" i="8"/>
  <c r="Q25" i="8"/>
  <c r="U25" i="8"/>
  <c r="Q26" i="8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43" i="12"/>
  <c r="D45" i="12"/>
  <c r="D31" i="12"/>
  <c r="D32" i="12"/>
  <c r="D33" i="12"/>
  <c r="D34" i="12"/>
  <c r="D35" i="12"/>
  <c r="D36" i="12"/>
  <c r="D37" i="12"/>
  <c r="D38" i="12"/>
  <c r="D39" i="12"/>
  <c r="D40" i="12"/>
  <c r="D41" i="12"/>
  <c r="D8" i="12"/>
  <c r="N43" i="12"/>
  <c r="N45" i="12"/>
  <c r="R11" i="8"/>
  <c r="P11" i="8"/>
  <c r="O11" i="8"/>
  <c r="N11" i="8"/>
  <c r="M11" i="8"/>
  <c r="L11" i="8"/>
  <c r="K11" i="8"/>
  <c r="Q10" i="8"/>
  <c r="U10" i="8"/>
  <c r="U11" i="8"/>
  <c r="T11" i="8"/>
  <c r="S11" i="8"/>
  <c r="E27" i="2"/>
  <c r="F27" i="2"/>
  <c r="D42" i="12"/>
  <c r="E43" i="12"/>
  <c r="E45" i="12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E8" i="2"/>
  <c r="E70" i="2"/>
  <c r="E71" i="2"/>
  <c r="E19" i="1"/>
  <c r="Q23" i="8"/>
  <c r="U23" i="8"/>
  <c r="S23" i="8"/>
  <c r="S27" i="8"/>
  <c r="T23" i="8"/>
  <c r="T27" i="8"/>
  <c r="K27" i="8"/>
  <c r="L27" i="8"/>
  <c r="M27" i="8"/>
  <c r="N27" i="8"/>
  <c r="O27" i="8"/>
  <c r="P27" i="8"/>
  <c r="R27" i="8"/>
  <c r="Q11" i="8"/>
  <c r="U27" i="8"/>
  <c r="Q27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20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<sst xmlns="http://schemas.openxmlformats.org/spreadsheetml/2006/main" count="366" uniqueCount="270">
  <si>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</si>
  <si>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</si>
  <si>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</si>
  <si>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</si>
  <si>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</si>
  <si>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</si>
  <si>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</si>
  <si>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</si>
  <si>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</si>
  <si>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</si>
  <si>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</si>
  <si>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</si>
  <si>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</si>
  <si>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</si>
  <si>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</si>
  <si>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</si>
  <si>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</si>
  <si>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</si>
  <si>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</si>
  <si>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</si>
  <si>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</si>
  <si>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</si>
  <si>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</si>
  <si>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</si>
  <si>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</si>
  <si>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</si>
  <si>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</si>
  <si>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</si>
  <si>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</si>
  <si>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</si>
  <si>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</si>
  <si>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</si>
  <si>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</si>
  <si>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</si>
  <si>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</si>
  <si>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</si>
  <si>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</si>
  <si>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</si>
  <si>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</si>
  <si>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</si>
  <si>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</si>
  <si>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</si>
  <si>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</si>
  <si>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</si>
  <si>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</si>
  <si>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</si>
  <si>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</si>
  <si>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</si>
  <si>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</si>
  <si>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</si>
  <si>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</si>
  <si>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</si>
  <si>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</si>
  <si>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</si>
  <si>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</si>
  <si>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</si>
  <si>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</si>
  <si>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</si>
  <si>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</si>
  <si>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</si>
  <si>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</si>
  <si>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</si>
  <si>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</si>
  <si>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</si>
  <si>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</si>
  <si>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</si>
  <si>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</si>
  <si>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</si>
  <si>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</si>
  <si>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</si>
  <si>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</si>
  <si>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</si>
  <si>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</si>
  <si>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</si>
  <si>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</si>
  <si>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</si>
  <si>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</si>
  <si>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</si>
  <si>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</si>
  <si>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</si>
  <si>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</si>
  <si>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</si>
  <si>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</si>
  <si>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</si>
  <si>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</si>
  <si>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</si>
  <si>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</si>
  <si>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</si>
  <si>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</si>
  <si>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</si>
  <si>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</si>
  <si>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</si>
  <si>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</si>
  <si>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</si>
  <si>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HOSPITAL MUNICIPAL FANTINO</t>
  </si>
  <si>
    <t>RENACER</t>
  </si>
  <si>
    <t>META SALUD</t>
  </si>
  <si>
    <t>Dimega, S.A.</t>
  </si>
  <si>
    <t>DC Electromedicina</t>
  </si>
  <si>
    <t>Impresos Juan Carlos Abreu</t>
  </si>
  <si>
    <t>Mediprome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</si>
  <si>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</si>
  <si>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</si>
  <si>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</si>
  <si>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</si>
  <si>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</si>
  <si>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</si>
  <si>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</si>
  <si>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</si>
  <si>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</si>
  <si>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</si>
  <si>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</si>
  <si>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</si>
  <si>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</si>
  <si>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TOTAL GENERAL </t>
  </si>
  <si>
    <t xml:space="preserve">SERVICIO NACIONAL DE SALUD </t>
  </si>
  <si>
    <t xml:space="preserve"> DIRECCION DE FISCALIZACION Y CONTROL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</si>
  <si>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</si>
  <si>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</si>
  <si>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</si>
  <si>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</si>
  <si>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</si>
  <si>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</si>
  <si>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</si>
  <si>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</si>
  <si>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</si>
  <si>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</si>
  <si>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</si>
  <si>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</si>
  <si>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</si>
  <si>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</si>
  <si>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</si>
  <si>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</si>
  <si>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</si>
  <si>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</si>
  <si>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</si>
  <si>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</si>
  <si>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</si>
  <si>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</si>
  <si>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</si>
  <si>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</si>
  <si>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</si>
  <si>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</si>
  <si>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</si>
  <si>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</si>
  <si>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</si>
  <si>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</si>
  <si>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</si>
  <si>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</si>
  <si>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</si>
  <si>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</si>
  <si>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</si>
  <si>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</si>
  <si>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</si>
  <si>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</si>
  <si>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</si>
  <si>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</si>
  <si>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</si>
  <si>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</si>
  <si>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</si>
  <si>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</si>
  <si>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</si>
  <si>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</si>
  <si>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</si>
  <si>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</si>
  <si>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</si>
  <si>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</si>
  <si>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</si>
  <si>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</si>
  <si>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</si>
  <si>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</si>
  <si>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</si>
  <si>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</si>
  <si>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</si>
  <si>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</si>
  <si>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</si>
  <si>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</si>
  <si>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</si>
  <si>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</si>
  <si>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</si>
  <si>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</si>
  <si>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</si>
  <si>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</si>
  <si>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No.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</si>
  <si>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</si>
  <si>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</si>
  <si>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</si>
  <si>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</si>
  <si>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</si>
  <si>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</si>
  <si>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</si>
  <si>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</si>
  <si>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</si>
  <si>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</si>
  <si>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</si>
  <si>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</si>
  <si>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</si>
  <si>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</si>
  <si>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</si>
  <si>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</si>
  <si>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</si>
  <si>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</si>
  <si>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</si>
  <si>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</si>
  <si>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</si>
  <si>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</si>
  <si>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</si>
  <si>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Sub-Total Deuda RD$</t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</si>
  <si>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</si>
  <si>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</si>
  <si>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</si>
  <si>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</si>
  <si>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</si>
  <si>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</si>
  <si>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</si>
  <si>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</si>
  <si>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</si>
  <si>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</si>
  <si>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</si>
  <si>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</si>
  <si>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</si>
  <si>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</si>
  <si>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</si>
  <si>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</si>
  <si>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 xml:space="preserve"> DEUDA POR OBJETO DEL GASTO PERÍODO 2018-2026</t>
  </si>
  <si>
    <t xml:space="preserve">                             DR. Luis Miguel Ramirez Galan </t>
  </si>
  <si>
    <t>MONTO MARZO 2026</t>
  </si>
  <si>
    <t>1 a 30 dias</t>
  </si>
  <si>
    <t>Tejada Acevedo</t>
  </si>
  <si>
    <t>Andres</t>
  </si>
  <si>
    <t>08700202206</t>
  </si>
  <si>
    <t>Polonia Mejia</t>
  </si>
  <si>
    <t>Marianny</t>
  </si>
  <si>
    <t>08700209748</t>
  </si>
  <si>
    <t>08700176723</t>
  </si>
  <si>
    <t>40211320763</t>
  </si>
  <si>
    <t>Faña Rosario</t>
  </si>
  <si>
    <t>Andrea</t>
  </si>
  <si>
    <t>Carlos</t>
  </si>
  <si>
    <t>Jose Guzman</t>
  </si>
  <si>
    <t>SEGURIDAD</t>
  </si>
  <si>
    <t>CONSERJE</t>
  </si>
  <si>
    <t>Licda: Claribel Cruz Corcino</t>
  </si>
  <si>
    <t>Lic. Claribel Cruz Corcino</t>
  </si>
  <si>
    <t>Licda. Yenni Massiel Garcia</t>
  </si>
  <si>
    <t>MONTO FEBRERO 2026</t>
  </si>
  <si>
    <t>MONTO MAYO 2026</t>
  </si>
  <si>
    <t>MONTO JUNIO 2026</t>
  </si>
  <si>
    <t>MONTO JULIO 2026</t>
  </si>
  <si>
    <t>MONTO AGOSTO 2026</t>
  </si>
  <si>
    <t>MONTO SEPTIEMBRE 2026</t>
  </si>
  <si>
    <t>MONTO OCTUBRE 2026</t>
  </si>
  <si>
    <t>MONTO NOVIEMBRE 2026</t>
  </si>
  <si>
    <t>MONTO DICIEMBRE 2026</t>
  </si>
  <si>
    <t>Repuestos Real, S.R.L.</t>
  </si>
  <si>
    <t xml:space="preserve">                           PERIODOS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</si>
  <si>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</si>
  <si>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Lic. Claribel Cruz C.</t>
  </si>
  <si>
    <t>Enc. Contabilidad</t>
  </si>
  <si>
    <t xml:space="preserve">                          Director General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</si>
  <si>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</si>
  <si>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>Correspondiente al Mes de Junio del año 2026</t>
  </si>
  <si>
    <t>Establecimiento:      HOSPITAL  MUNICIPAL SIGIFREDO ALBA       Mes:  JULIO Año:  2026 SRS: CS</t>
  </si>
  <si>
    <t>DETALLE OBLIGACIONES CONTRAÍDAS PENDIENTES AL 31/07/2026</t>
  </si>
  <si>
    <t>Reporte de deuda por periodo  Al 31-07-2026</t>
  </si>
  <si>
    <t>Relación de Cuentas por Pagar por  Antigüedad de Saldo al 31 de Julio de 2026</t>
  </si>
  <si>
    <t>Reporte clasificacion de deuda por proveedor y por periodos. Al 31-07-2026</t>
  </si>
  <si>
    <t>DETALLE DE DEUDAS PENDIENTE DE PAGO AL 31 DEL MES DE JUlIO 2026</t>
  </si>
  <si>
    <t>Dado a los 31 dias del mes de Julio del año 2026.</t>
  </si>
  <si>
    <t>Bajo las funciones que nos asisten certificamos que el valor de los ingresos percibidos al 31 de Julio 2026 correspondieron a un monto de RD$3,109,904.16 (Tres Millos cientos Nueve Mil  Novecientos Cuatro pesos con 16/100)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</si>
</sst>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2">
    <xf numFmtId="0" fontId="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3" fillId="0" borderId="0"/>
    <xf numFmtId="0" fontId="25" fillId="0" borderId="0"/>
    <xf numFmtId="9" fontId="23" fillId="0" borderId="0" applyFont="0" applyFill="0" applyBorder="0" applyAlignment="0" applyProtection="0"/>
  </cellStyleXfs>
  <cellXfs count="432">
    <xf numFmtId="0" fontId="0" fillId="0" borderId="0" xfId="0"/>
    <xf numFmtId="0" fontId="28" fillId="4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7" fillId="0" borderId="10" xfId="0" applyFont="1" applyBorder="1"/>
    <xf numFmtId="0" fontId="0" fillId="0" borderId="11" xfId="0" applyBorder="1"/>
    <xf numFmtId="0" fontId="0" fillId="0" borderId="12" xfId="0" applyBorder="1"/>
    <xf numFmtId="164" fontId="23" fillId="0" borderId="10" xfId="7" applyFont="1" applyBorder="1"/>
    <xf numFmtId="0" fontId="25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5" borderId="7" xfId="0" applyFont="1" applyFill="1" applyBorder="1" applyAlignment="1">
      <alignment wrapText="1"/>
    </xf>
    <xf numFmtId="0" fontId="28" fillId="5" borderId="9" xfId="0" applyFont="1" applyFill="1" applyBorder="1" applyAlignment="1">
      <alignment wrapText="1"/>
    </xf>
    <xf numFmtId="0" fontId="27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9" fillId="0" borderId="9" xfId="0" applyFont="1" applyBorder="1"/>
    <xf numFmtId="0" fontId="0" fillId="7" borderId="9" xfId="0" applyFill="1" applyBorder="1"/>
    <xf numFmtId="164" fontId="27" fillId="7" borderId="9" xfId="7" applyFont="1" applyFill="1" applyBorder="1"/>
    <xf numFmtId="14" fontId="30" fillId="8" borderId="9" xfId="9" applyNumberFormat="1" applyFont="1" applyFill="1" applyBorder="1"/>
    <xf numFmtId="0" fontId="0" fillId="0" borderId="15" xfId="0" applyBorder="1"/>
    <xf numFmtId="164" fontId="30" fillId="8" borderId="9" xfId="7" applyFont="1" applyFill="1" applyBorder="1"/>
    <xf numFmtId="0" fontId="0" fillId="9" borderId="9" xfId="0" applyFill="1" applyBorder="1"/>
    <xf numFmtId="164" fontId="27" fillId="9" borderId="9" xfId="7" applyFont="1" applyFill="1" applyBorder="1"/>
    <xf numFmtId="0" fontId="27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3" fillId="0" borderId="5" xfId="1" applyFont="1" applyBorder="1"/>
    <xf numFmtId="0" fontId="27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3" fillId="0" borderId="10" xfId="1" applyFont="1" applyBorder="1"/>
    <xf numFmtId="43" fontId="29" fillId="0" borderId="9" xfId="1" applyFont="1" applyBorder="1"/>
    <xf numFmtId="164" fontId="31" fillId="7" borderId="9" xfId="7" applyFont="1" applyFill="1" applyBorder="1"/>
    <xf numFmtId="43" fontId="23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10" fillId="9" borderId="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4" fontId="10" fillId="0" borderId="0" xfId="9" applyNumberFormat="1" applyFont="1"/>
    <xf numFmtId="4" fontId="2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3" fillId="0" borderId="9" xfId="1" applyFont="1" applyBorder="1"/>
    <xf numFmtId="43" fontId="25" fillId="0" borderId="9" xfId="1" applyFont="1" applyBorder="1"/>
    <xf numFmtId="4" fontId="35" fillId="0" borderId="0" xfId="0" applyNumberFormat="1" applyFont="1"/>
    <xf numFmtId="0" fontId="33" fillId="0" borderId="0" xfId="0" applyFont="1" applyAlignment="1">
      <alignment horizontal="center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3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4" fillId="11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9" fillId="0" borderId="17" xfId="0" applyFont="1" applyBorder="1" applyAlignment="1">
      <alignment horizontal="left"/>
    </xf>
    <xf numFmtId="43" fontId="23" fillId="8" borderId="9" xfId="1" applyFont="1" applyFill="1" applyBorder="1" applyAlignment="1">
      <alignment vertical="center" wrapText="1"/>
    </xf>
    <xf numFmtId="43" fontId="23" fillId="0" borderId="0" xfId="1" applyFont="1" applyBorder="1"/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" fontId="29" fillId="8" borderId="9" xfId="0" applyNumberFormat="1" applyFont="1" applyFill="1" applyBorder="1"/>
    <xf numFmtId="4" fontId="29" fillId="8" borderId="9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/>
    <xf numFmtId="0" fontId="3" fillId="0" borderId="9" xfId="0" applyFont="1" applyBorder="1" applyAlignment="1">
      <alignment horizontal="left" vertical="center" wrapText="1"/>
    </xf>
    <xf numFmtId="0" fontId="38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left"/>
    </xf>
    <xf numFmtId="0" fontId="38" fillId="0" borderId="9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9" fillId="8" borderId="9" xfId="1" applyFont="1" applyFill="1" applyBorder="1"/>
    <xf numFmtId="0" fontId="27" fillId="0" borderId="0" xfId="0" applyFont="1" applyAlignment="1">
      <alignment horizontal="center"/>
    </xf>
    <xf numFmtId="0" fontId="39" fillId="0" borderId="0" xfId="0" applyFont="1"/>
    <xf numFmtId="14" fontId="39" fillId="0" borderId="0" xfId="0" applyNumberFormat="1" applyFont="1"/>
    <xf numFmtId="14" fontId="40" fillId="0" borderId="0" xfId="0" applyNumberFormat="1" applyFont="1"/>
    <xf numFmtId="0" fontId="40" fillId="0" borderId="9" xfId="0" applyFont="1" applyBorder="1" applyAlignment="1">
      <alignment horizontal="center"/>
    </xf>
    <xf numFmtId="0" fontId="40" fillId="0" borderId="9" xfId="0" applyFont="1" applyBorder="1" applyAlignment="1">
      <alignment horizontal="center" wrapText="1"/>
    </xf>
    <xf numFmtId="1" fontId="40" fillId="0" borderId="9" xfId="0" applyNumberFormat="1" applyFont="1" applyBorder="1" applyAlignment="1">
      <alignment horizontal="center"/>
    </xf>
    <xf numFmtId="0" fontId="40" fillId="0" borderId="18" xfId="0" applyFont="1" applyBorder="1"/>
    <xf numFmtId="0" fontId="40" fillId="0" borderId="9" xfId="0" applyFont="1" applyBorder="1"/>
    <xf numFmtId="0" fontId="41" fillId="0" borderId="9" xfId="0" applyFont="1" applyBorder="1" applyAlignment="1">
      <alignment horizontal="right" wrapText="1"/>
    </xf>
    <xf numFmtId="0" fontId="41" fillId="0" borderId="9" xfId="0" applyFont="1" applyBorder="1" applyAlignment="1">
      <alignment horizontal="left"/>
    </xf>
    <xf numFmtId="4" fontId="14" fillId="0" borderId="9" xfId="0" applyNumberFormat="1" applyFont="1" applyBorder="1"/>
    <xf numFmtId="4" fontId="14" fillId="8" borderId="9" xfId="0" applyNumberFormat="1" applyFont="1" applyFill="1" applyBorder="1"/>
    <xf numFmtId="0" fontId="35" fillId="0" borderId="18" xfId="0" applyFont="1" applyBorder="1"/>
    <xf numFmtId="0" fontId="35" fillId="0" borderId="9" xfId="0" applyFont="1" applyBorder="1"/>
    <xf numFmtId="4" fontId="35" fillId="8" borderId="18" xfId="0" applyNumberFormat="1" applyFont="1" applyFill="1" applyBorder="1"/>
    <xf numFmtId="4" fontId="35" fillId="8" borderId="9" xfId="0" applyNumberFormat="1" applyFont="1" applyFill="1" applyBorder="1"/>
    <xf numFmtId="0" fontId="42" fillId="0" borderId="18" xfId="0" applyFont="1" applyBorder="1"/>
    <xf numFmtId="4" fontId="35" fillId="0" borderId="9" xfId="0" applyNumberFormat="1" applyFont="1" applyBorder="1"/>
    <xf numFmtId="4" fontId="35" fillId="0" borderId="18" xfId="0" applyNumberFormat="1" applyFont="1" applyBorder="1"/>
    <xf numFmtId="43" fontId="15" fillId="0" borderId="9" xfId="1" applyFont="1" applyBorder="1" applyAlignment="1">
      <alignment horizontal="center"/>
    </xf>
    <xf numFmtId="43" fontId="14" fillId="0" borderId="9" xfId="1" applyFont="1" applyFill="1" applyBorder="1"/>
    <xf numFmtId="4" fontId="35" fillId="8" borderId="9" xfId="0" applyNumberFormat="1" applyFont="1" applyFill="1" applyBorder="1" applyAlignment="1">
      <alignment horizontal="right" vertical="center"/>
    </xf>
    <xf numFmtId="0" fontId="41" fillId="8" borderId="9" xfId="0" applyFont="1" applyFill="1" applyBorder="1" applyAlignment="1">
      <alignment horizontal="right" wrapText="1"/>
    </xf>
    <xf numFmtId="0" fontId="41" fillId="8" borderId="9" xfId="0" applyFont="1" applyFill="1" applyBorder="1" applyAlignment="1">
      <alignment horizontal="left"/>
    </xf>
    <xf numFmtId="0" fontId="35" fillId="12" borderId="9" xfId="0" applyFont="1" applyFill="1" applyBorder="1" applyAlignment="1">
      <alignment horizontal="left"/>
    </xf>
    <xf numFmtId="0" fontId="42" fillId="12" borderId="9" xfId="0" applyFont="1" applyFill="1" applyBorder="1" applyAlignment="1">
      <alignment horizontal="left"/>
    </xf>
    <xf numFmtId="4" fontId="16" fillId="12" borderId="9" xfId="0" applyNumberFormat="1" applyFont="1" applyFill="1" applyBorder="1"/>
    <xf numFmtId="4" fontId="16" fillId="12" borderId="18" xfId="0" applyNumberFormat="1" applyFont="1" applyFill="1" applyBorder="1"/>
    <xf numFmtId="0" fontId="35" fillId="0" borderId="9" xfId="0" applyFont="1" applyBorder="1" applyAlignment="1">
      <alignment horizontal="left"/>
    </xf>
    <xf numFmtId="4" fontId="16" fillId="0" borderId="9" xfId="0" applyNumberFormat="1" applyFont="1" applyBorder="1"/>
    <xf numFmtId="4" fontId="42" fillId="12" borderId="9" xfId="0" applyNumberFormat="1" applyFont="1" applyFill="1" applyBorder="1" applyAlignment="1">
      <alignment horizontal="right"/>
    </xf>
    <xf numFmtId="43" fontId="27" fillId="12" borderId="9" xfId="0" applyNumberFormat="1" applyFont="1" applyFill="1" applyBorder="1"/>
    <xf numFmtId="4" fontId="27" fillId="12" borderId="9" xfId="0" applyNumberFormat="1" applyFont="1" applyFill="1" applyBorder="1"/>
    <xf numFmtId="0" fontId="42" fillId="0" borderId="0" xfId="0" applyFont="1" applyFill="1" applyBorder="1" applyAlignment="1">
      <alignment horizontal="center"/>
    </xf>
    <xf numFmtId="4" fontId="16" fillId="0" borderId="0" xfId="0" applyNumberFormat="1" applyFont="1" applyFill="1" applyBorder="1"/>
    <xf numFmtId="4" fontId="42" fillId="0" borderId="0" xfId="0" applyNumberFormat="1" applyFont="1" applyFill="1" applyBorder="1" applyAlignment="1">
      <alignment horizontal="right"/>
    </xf>
    <xf numFmtId="43" fontId="27" fillId="0" borderId="0" xfId="0" applyNumberFormat="1" applyFont="1" applyFill="1" applyBorder="1"/>
    <xf numFmtId="4" fontId="27" fillId="0" borderId="0" xfId="0" applyNumberFormat="1" applyFont="1" applyFill="1" applyBorder="1"/>
    <xf numFmtId="0" fontId="26" fillId="0" borderId="0" xfId="0" applyFont="1" applyFill="1"/>
    <xf numFmtId="0" fontId="0" fillId="0" borderId="0" xfId="0" applyFont="1" applyFill="1"/>
    <xf numFmtId="0" fontId="29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43" fontId="32" fillId="0" borderId="9" xfId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3" fillId="0" borderId="0" xfId="0" applyFont="1" applyAlignment="1">
      <alignment horizontal="left"/>
    </xf>
    <xf numFmtId="0" fontId="25" fillId="0" borderId="0" xfId="10" applyAlignment="1"/>
    <xf numFmtId="0" fontId="0" fillId="0" borderId="0" xfId="0" applyBorder="1"/>
    <xf numFmtId="0" fontId="28" fillId="0" borderId="0" xfId="0" applyFont="1" applyBorder="1" applyAlignment="1"/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43" fontId="44" fillId="0" borderId="9" xfId="1" applyFont="1" applyBorder="1"/>
    <xf numFmtId="43" fontId="35" fillId="0" borderId="9" xfId="1" applyFont="1" applyBorder="1"/>
    <xf numFmtId="0" fontId="27" fillId="6" borderId="9" xfId="0" applyFont="1" applyFill="1" applyBorder="1" applyAlignment="1">
      <alignment horizontal="center" wrapText="1"/>
    </xf>
    <xf numFmtId="165" fontId="33" fillId="0" borderId="9" xfId="3" applyFont="1" applyBorder="1" applyAlignment="1">
      <alignment horizontal="right" vertical="top"/>
    </xf>
    <xf numFmtId="0" fontId="45" fillId="12" borderId="15" xfId="10" applyFont="1" applyFill="1" applyBorder="1" applyAlignment="1">
      <alignment horizontal="center"/>
    </xf>
    <xf numFmtId="43" fontId="46" fillId="0" borderId="9" xfId="1" applyFont="1" applyFill="1" applyBorder="1"/>
    <xf numFmtId="4" fontId="14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47" fillId="0" borderId="0" xfId="0" applyFont="1"/>
    <xf numFmtId="0" fontId="48" fillId="0" borderId="0" xfId="0" applyFont="1"/>
    <xf numFmtId="0" fontId="48" fillId="0" borderId="0" xfId="0" applyFont="1" applyAlignment="1">
      <alignment wrapText="1"/>
    </xf>
    <xf numFmtId="49" fontId="49" fillId="0" borderId="35" xfId="0" applyNumberFormat="1" applyFont="1" applyBorder="1" applyAlignment="1">
      <alignment horizontal="left"/>
    </xf>
    <xf numFmtId="0" fontId="0" fillId="0" borderId="19" xfId="0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0" xfId="0" applyNumberForma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8" fillId="0" borderId="9" xfId="9" applyFont="1" applyFill="1" applyBorder="1" applyAlignment="1">
      <alignment horizontal="left"/>
    </xf>
    <xf numFmtId="49" fontId="3" fillId="0" borderId="9" xfId="9" applyNumberFormat="1" applyBorder="1"/>
    <xf numFmtId="0" fontId="0" fillId="0" borderId="16" xfId="0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0" fillId="0" borderId="16" xfId="0" applyBorder="1" applyAlignment="1">
      <alignment horizontal="center" vertical="center" wrapText="1"/>
    </xf>
    <xf numFmtId="43" fontId="23" fillId="8" borderId="9" xfId="1" applyFont="1" applyFill="1" applyBorder="1"/>
    <xf numFmtId="43" fontId="29" fillId="8" borderId="9" xfId="1" applyFont="1" applyFill="1" applyBorder="1" applyAlignment="1">
      <alignment horizontal="right"/>
    </xf>
    <xf numFmtId="43" fontId="29" fillId="8" borderId="9" xfId="1" applyFont="1" applyFill="1" applyBorder="1" applyAlignment="1"/>
    <xf numFmtId="4" fontId="29" fillId="8" borderId="16" xfId="0" applyNumberFormat="1" applyFont="1" applyFill="1" applyBorder="1"/>
    <xf numFmtId="164" fontId="23" fillId="0" borderId="9" xfId="7" applyFont="1" applyFill="1" applyBorder="1"/>
    <xf numFmtId="0" fontId="0" fillId="0" borderId="16" xfId="0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3" fillId="0" borderId="0" xfId="0" applyFont="1" applyAlignment="1">
      <alignment horizontal="center" wrapText="1"/>
    </xf>
    <xf numFmtId="165" fontId="33" fillId="0" borderId="9" xfId="3" applyFont="1" applyBorder="1" applyAlignment="1">
      <alignment horizontal="center"/>
    </xf>
    <xf numFmtId="165" fontId="27" fillId="13" borderId="9" xfId="0" applyNumberFormat="1" applyFont="1" applyFill="1" applyBorder="1"/>
    <xf numFmtId="165" fontId="50" fillId="13" borderId="9" xfId="3" applyFont="1" applyFill="1" applyBorder="1" applyAlignment="1">
      <alignment horizontal="right"/>
    </xf>
    <xf numFmtId="0" fontId="25" fillId="0" borderId="0" xfId="10"/>
    <xf numFmtId="0" fontId="25" fillId="12" borderId="8" xfId="10" applyFill="1" applyBorder="1"/>
    <xf numFmtId="0" fontId="45" fillId="12" borderId="0" xfId="10" applyFont="1" applyFill="1" applyBorder="1" applyAlignment="1">
      <alignment horizontal="center"/>
    </xf>
    <xf numFmtId="0" fontId="51" fillId="12" borderId="36" xfId="10" applyFont="1" applyFill="1" applyBorder="1" applyAlignment="1">
      <alignment horizontal="center"/>
    </xf>
    <xf numFmtId="0" fontId="45" fillId="12" borderId="36" xfId="10" applyFont="1" applyFill="1" applyBorder="1" applyAlignment="1">
      <alignment horizontal="center"/>
    </xf>
    <xf numFmtId="0" fontId="45" fillId="12" borderId="37" xfId="10" applyFont="1" applyFill="1" applyBorder="1" applyAlignment="1">
      <alignment horizontal="center"/>
    </xf>
    <xf numFmtId="0" fontId="27" fillId="12" borderId="17" xfId="10" applyFont="1" applyFill="1" applyBorder="1"/>
    <xf numFmtId="4" fontId="3" fillId="0" borderId="9" xfId="0" applyNumberFormat="1" applyFont="1" applyFill="1" applyBorder="1" applyAlignment="1">
      <alignment horizontal="right" vertical="center" wrapText="1"/>
    </xf>
    <xf numFmtId="4" fontId="44" fillId="0" borderId="38" xfId="10" applyNumberFormat="1" applyFont="1" applyBorder="1" applyAlignment="1">
      <alignment horizontal="right"/>
    </xf>
    <xf numFmtId="4" fontId="44" fillId="0" borderId="35" xfId="10" applyNumberFormat="1" applyFont="1" applyBorder="1" applyAlignment="1">
      <alignment horizontal="right"/>
    </xf>
    <xf numFmtId="4" fontId="44" fillId="0" borderId="39" xfId="10" applyNumberFormat="1" applyFont="1" applyBorder="1" applyAlignment="1">
      <alignment horizontal="right"/>
    </xf>
    <xf numFmtId="0" fontId="25" fillId="0" borderId="9" xfId="10" applyBorder="1"/>
    <xf numFmtId="4" fontId="44" fillId="0" borderId="40" xfId="10" applyNumberFormat="1" applyFont="1" applyBorder="1" applyAlignment="1">
      <alignment horizontal="right"/>
    </xf>
    <xf numFmtId="43" fontId="46" fillId="0" borderId="9" xfId="1" applyFont="1" applyFill="1" applyBorder="1" applyAlignment="1">
      <alignment horizontal="center"/>
    </xf>
    <xf numFmtId="4" fontId="44" fillId="0" borderId="41" xfId="10" applyNumberFormat="1" applyFont="1" applyBorder="1" applyAlignment="1">
      <alignment horizontal="right"/>
    </xf>
    <xf numFmtId="0" fontId="49" fillId="0" borderId="35" xfId="10" applyFont="1" applyBorder="1" applyAlignment="1">
      <alignment horizontal="center"/>
    </xf>
    <xf numFmtId="0" fontId="52" fillId="0" borderId="39" xfId="10" applyFont="1" applyBorder="1" applyAlignment="1">
      <alignment horizontal="left"/>
    </xf>
    <xf numFmtId="4" fontId="44" fillId="0" borderId="36" xfId="10" applyNumberFormat="1" applyFont="1" applyBorder="1" applyAlignment="1">
      <alignment horizontal="right"/>
    </xf>
    <xf numFmtId="0" fontId="45" fillId="12" borderId="39" xfId="10" applyFont="1" applyFill="1" applyBorder="1"/>
    <xf numFmtId="0" fontId="45" fillId="12" borderId="42" xfId="10" applyFont="1" applyFill="1" applyBorder="1"/>
    <xf numFmtId="4" fontId="45" fillId="12" borderId="8" xfId="10" applyNumberFormat="1" applyFont="1" applyFill="1" applyBorder="1"/>
    <xf numFmtId="4" fontId="45" fillId="12" borderId="9" xfId="10" applyNumberFormat="1" applyFont="1" applyFill="1" applyBorder="1"/>
    <xf numFmtId="4" fontId="45" fillId="12" borderId="18" xfId="10" applyNumberFormat="1" applyFont="1" applyFill="1" applyBorder="1"/>
    <xf numFmtId="43" fontId="23" fillId="0" borderId="9" xfId="1" applyFont="1" applyBorder="1"/>
    <xf numFmtId="0" fontId="49" fillId="0" borderId="35" xfId="0" applyNumberFormat="1" applyFont="1" applyBorder="1" applyAlignment="1">
      <alignment horizontal="left"/>
    </xf>
    <xf numFmtId="49" fontId="23" fillId="0" borderId="9" xfId="1" applyNumberFormat="1" applyFont="1" applyBorder="1"/>
    <xf numFmtId="14" fontId="23" fillId="0" borderId="9" xfId="1" applyNumberFormat="1" applyFont="1" applyBorder="1"/>
    <xf numFmtId="43" fontId="23" fillId="0" borderId="21" xfId="1" applyFont="1" applyFill="1" applyBorder="1"/>
    <xf numFmtId="43" fontId="27" fillId="0" borderId="19" xfId="0" applyNumberFormat="1" applyFont="1" applyBorder="1"/>
    <xf numFmtId="43" fontId="0" fillId="0" borderId="19" xfId="0" applyNumberFormat="1" applyBorder="1"/>
    <xf numFmtId="43" fontId="0" fillId="0" borderId="22" xfId="0" applyNumberFormat="1" applyBorder="1"/>
    <xf numFmtId="0" fontId="28" fillId="0" borderId="9" xfId="0" applyFont="1" applyBorder="1" applyAlignment="1">
      <alignment horizontal="center"/>
    </xf>
    <xf numFmtId="0" fontId="27" fillId="0" borderId="9" xfId="0" applyFont="1" applyBorder="1" applyAlignment="1">
      <alignment horizontal="center" wrapText="1"/>
    </xf>
    <xf numFmtId="0" fontId="28" fillId="0" borderId="9" xfId="0" applyFont="1" applyBorder="1" applyAlignment="1">
      <alignment horizontal="center" wrapText="1"/>
    </xf>
    <xf numFmtId="0" fontId="27" fillId="8" borderId="9" xfId="0" applyFont="1" applyFill="1" applyBorder="1" applyAlignment="1">
      <alignment horizontal="center" wrapText="1"/>
    </xf>
    <xf numFmtId="177" fontId="53" fillId="0" borderId="9" xfId="0" applyNumberFormat="1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 indent="1"/>
    </xf>
    <xf numFmtId="166" fontId="53" fillId="0" borderId="9" xfId="0" applyNumberFormat="1" applyFont="1" applyFill="1" applyBorder="1" applyAlignment="1">
      <alignment horizontal="right" vertical="center" wrapText="1"/>
    </xf>
    <xf numFmtId="166" fontId="27" fillId="0" borderId="0" xfId="0" applyNumberFormat="1" applyFont="1" applyBorder="1"/>
    <xf numFmtId="0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left" vertical="center" wrapText="1"/>
    </xf>
    <xf numFmtId="166" fontId="3" fillId="8" borderId="9" xfId="0" applyNumberFormat="1" applyFont="1" applyFill="1" applyBorder="1" applyAlignment="1">
      <alignment horizontal="right" vertical="center"/>
    </xf>
    <xf numFmtId="166" fontId="27" fillId="0" borderId="0" xfId="0" applyNumberFormat="1" applyFont="1" applyBorder="1" applyAlignment="1">
      <alignment horizontal="right" vertical="center"/>
    </xf>
    <xf numFmtId="166" fontId="27" fillId="0" borderId="0" xfId="0" applyNumberFormat="1" applyFont="1" applyBorder="1" applyAlignment="1">
      <alignment vertical="center"/>
    </xf>
    <xf numFmtId="14" fontId="53" fillId="0" borderId="9" xfId="0" applyNumberFormat="1" applyFont="1" applyBorder="1" applyAlignment="1">
      <alignment horizontal="center"/>
    </xf>
    <xf numFmtId="0" fontId="53" fillId="0" borderId="9" xfId="0" applyFont="1" applyBorder="1"/>
    <xf numFmtId="0" fontId="3" fillId="0" borderId="9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top"/>
    </xf>
    <xf numFmtId="164" fontId="54" fillId="0" borderId="9" xfId="7" applyFont="1" applyBorder="1"/>
    <xf numFmtId="0" fontId="28" fillId="0" borderId="18" xfId="0" applyFont="1" applyBorder="1" applyAlignment="1">
      <alignment horizontal="left"/>
    </xf>
    <xf numFmtId="4" fontId="27" fillId="0" borderId="9" xfId="0" applyNumberFormat="1" applyFont="1" applyBorder="1"/>
    <xf numFmtId="166" fontId="27" fillId="0" borderId="9" xfId="0" applyNumberFormat="1" applyFont="1" applyBorder="1"/>
    <xf numFmtId="0" fontId="28" fillId="0" borderId="0" xfId="0" applyFont="1" applyBorder="1" applyAlignment="1">
      <alignment horizontal="left"/>
    </xf>
    <xf numFmtId="4" fontId="27" fillId="0" borderId="0" xfId="0" applyNumberFormat="1" applyFont="1" applyBorder="1"/>
    <xf numFmtId="4" fontId="0" fillId="0" borderId="9" xfId="0" applyNumberFormat="1" applyFont="1" applyBorder="1"/>
    <xf numFmtId="0" fontId="22" fillId="3" borderId="9" xfId="9" applyFont="1" applyFill="1" applyBorder="1" applyAlignment="1">
      <alignment horizontal="center" vertical="center"/>
    </xf>
    <xf numFmtId="0" fontId="22" fillId="9" borderId="9" xfId="9" applyFont="1" applyFill="1" applyBorder="1" applyAlignment="1">
      <alignment horizontal="center" vertical="center" wrapText="1"/>
    </xf>
    <xf numFmtId="0" fontId="9" fillId="9" borderId="9" xfId="9" applyFont="1" applyFill="1" applyBorder="1" applyAlignment="1">
      <alignment horizontal="center" vertical="center"/>
    </xf>
    <xf numFmtId="0" fontId="55" fillId="14" borderId="35" xfId="0" applyFont="1" applyFill="1" applyBorder="1" applyAlignment="1">
      <alignment horizontal="left"/>
    </xf>
    <xf numFmtId="0" fontId="17" fillId="0" borderId="40" xfId="0" applyFont="1" applyBorder="1" applyAlignment="1">
      <alignment horizontal="left"/>
    </xf>
    <xf numFmtId="0" fontId="9" fillId="8" borderId="9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9" xfId="9" applyFont="1" applyFill="1" applyBorder="1" applyAlignment="1">
      <alignment horizontal="center" vertical="center" wrapText="1"/>
    </xf>
    <xf numFmtId="14" fontId="9" fillId="8" borderId="9" xfId="0" applyNumberFormat="1" applyFont="1" applyFill="1" applyBorder="1" applyAlignment="1">
      <alignment horizontal="center" vertical="center" wrapText="1"/>
    </xf>
    <xf numFmtId="166" fontId="9" fillId="8" borderId="9" xfId="0" applyNumberFormat="1" applyFont="1" applyFill="1" applyBorder="1" applyAlignment="1">
      <alignment horizontal="right" vertical="center"/>
    </xf>
    <xf numFmtId="4" fontId="9" fillId="9" borderId="9" xfId="0" applyNumberFormat="1" applyFont="1" applyFill="1" applyBorder="1" applyAlignment="1">
      <alignment horizontal="right" vertical="center"/>
    </xf>
    <xf numFmtId="2" fontId="9" fillId="9" borderId="9" xfId="0" applyNumberFormat="1" applyFont="1" applyFill="1" applyBorder="1" applyAlignment="1">
      <alignment horizontal="right" vertical="center"/>
    </xf>
    <xf numFmtId="4" fontId="9" fillId="9" borderId="9" xfId="9" applyNumberFormat="1" applyFont="1" applyFill="1" applyBorder="1" applyAlignment="1">
      <alignment horizontal="right" vertical="center"/>
    </xf>
    <xf numFmtId="0" fontId="9" fillId="9" borderId="9" xfId="0" applyNumberFormat="1" applyFont="1" applyFill="1" applyBorder="1" applyAlignment="1">
      <alignment horizontal="center" vertical="center"/>
    </xf>
    <xf numFmtId="0" fontId="55" fillId="14" borderId="43" xfId="0" applyFont="1" applyFill="1" applyBorder="1" applyAlignment="1">
      <alignment horizontal="left"/>
    </xf>
    <xf numFmtId="0" fontId="22" fillId="9" borderId="9" xfId="9" applyFont="1" applyFill="1" applyBorder="1" applyAlignment="1">
      <alignment horizontal="center" vertical="center"/>
    </xf>
    <xf numFmtId="0" fontId="22" fillId="10" borderId="9" xfId="9" applyFont="1" applyFill="1" applyBorder="1" applyAlignment="1">
      <alignment vertical="center" wrapText="1"/>
    </xf>
    <xf numFmtId="4" fontId="22" fillId="10" borderId="9" xfId="9" applyNumberFormat="1" applyFont="1" applyFill="1" applyBorder="1" applyAlignment="1">
      <alignment horizontal="right" vertical="center"/>
    </xf>
    <xf numFmtId="4" fontId="22" fillId="9" borderId="9" xfId="9" applyNumberFormat="1" applyFont="1" applyFill="1" applyBorder="1" applyAlignment="1">
      <alignment horizontal="right" vertical="center"/>
    </xf>
    <xf numFmtId="0" fontId="22" fillId="8" borderId="0" xfId="9" applyFont="1" applyFill="1" applyBorder="1" applyAlignment="1">
      <alignment horizontal="center" vertical="center"/>
    </xf>
    <xf numFmtId="0" fontId="22" fillId="8" borderId="0" xfId="9" applyFont="1" applyFill="1" applyBorder="1" applyAlignment="1">
      <alignment vertical="center" wrapText="1"/>
    </xf>
    <xf numFmtId="4" fontId="22" fillId="8" borderId="0" xfId="9" applyNumberFormat="1" applyFont="1" applyFill="1" applyBorder="1" applyAlignment="1">
      <alignment horizontal="right" vertical="center"/>
    </xf>
    <xf numFmtId="0" fontId="5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4" fontId="9" fillId="0" borderId="0" xfId="9" applyNumberFormat="1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27" xfId="0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8" fillId="4" borderId="23" xfId="0" applyFont="1" applyFill="1" applyBorder="1" applyAlignment="1">
      <alignment horizontal="center"/>
    </xf>
    <xf numFmtId="0" fontId="28" fillId="4" borderId="24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25" xfId="0" applyFont="1" applyBorder="1" applyAlignment="1">
      <alignment horizontal="center"/>
    </xf>
    <xf numFmtId="0" fontId="28" fillId="4" borderId="26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27" fillId="6" borderId="9" xfId="0" applyFont="1" applyFill="1" applyBorder="1" applyAlignment="1">
      <alignment horizontal="center"/>
    </xf>
    <xf numFmtId="49" fontId="27" fillId="0" borderId="30" xfId="0" applyNumberFormat="1" applyFont="1" applyBorder="1" applyAlignment="1">
      <alignment horizontal="center"/>
    </xf>
    <xf numFmtId="0" fontId="58" fillId="0" borderId="0" xfId="0" applyFont="1" applyAlignment="1">
      <alignment horizontal="center"/>
    </xf>
    <xf numFmtId="0" fontId="27" fillId="7" borderId="18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9" borderId="18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5" fillId="0" borderId="0" xfId="0" applyFont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6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22" fillId="3" borderId="15" xfId="9" applyFont="1" applyFill="1" applyBorder="1" applyAlignment="1">
      <alignment horizontal="center" vertical="center"/>
    </xf>
    <xf numFmtId="0" fontId="22" fillId="3" borderId="16" xfId="9" applyFont="1" applyFill="1" applyBorder="1" applyAlignment="1">
      <alignment horizontal="center" vertical="center"/>
    </xf>
    <xf numFmtId="0" fontId="22" fillId="3" borderId="17" xfId="9" applyFont="1" applyFill="1" applyBorder="1" applyAlignment="1">
      <alignment horizontal="center" vertical="center"/>
    </xf>
    <xf numFmtId="0" fontId="22" fillId="3" borderId="44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/>
    </xf>
    <xf numFmtId="0" fontId="12" fillId="9" borderId="20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22" fillId="15" borderId="15" xfId="9" applyFont="1" applyFill="1" applyBorder="1" applyAlignment="1">
      <alignment horizontal="center" vertical="center" wrapText="1"/>
    </xf>
    <xf numFmtId="0" fontId="22" fillId="15" borderId="16" xfId="9" applyFont="1" applyFill="1" applyBorder="1" applyAlignment="1">
      <alignment horizontal="center" vertical="center" wrapText="1"/>
    </xf>
    <xf numFmtId="0" fontId="22" fillId="15" borderId="17" xfId="9" applyFont="1" applyFill="1" applyBorder="1" applyAlignment="1">
      <alignment horizontal="center" vertical="center" wrapText="1"/>
    </xf>
    <xf numFmtId="0" fontId="22" fillId="9" borderId="15" xfId="9" applyFont="1" applyFill="1" applyBorder="1" applyAlignment="1">
      <alignment horizontal="center" vertical="center" wrapText="1"/>
    </xf>
    <xf numFmtId="0" fontId="22" fillId="9" borderId="17" xfId="9" applyFont="1" applyFill="1" applyBorder="1" applyAlignment="1">
      <alignment horizontal="center" vertical="center" wrapText="1"/>
    </xf>
    <xf numFmtId="0" fontId="22" fillId="9" borderId="18" xfId="9" applyFont="1" applyFill="1" applyBorder="1" applyAlignment="1">
      <alignment horizontal="center" vertical="center" wrapText="1"/>
    </xf>
    <xf numFmtId="0" fontId="22" fillId="9" borderId="8" xfId="9" applyFont="1" applyFill="1" applyBorder="1" applyAlignment="1">
      <alignment horizontal="center" vertical="center" wrapText="1"/>
    </xf>
    <xf numFmtId="0" fontId="22" fillId="3" borderId="31" xfId="9" applyFont="1" applyFill="1" applyBorder="1" applyAlignment="1">
      <alignment horizontal="center" vertical="center"/>
    </xf>
    <xf numFmtId="0" fontId="22" fillId="3" borderId="32" xfId="9" applyFont="1" applyFill="1" applyBorder="1" applyAlignment="1">
      <alignment horizontal="center" vertical="center"/>
    </xf>
    <xf numFmtId="0" fontId="22" fillId="3" borderId="33" xfId="9" applyFont="1" applyFill="1" applyBorder="1" applyAlignment="1">
      <alignment horizontal="center" vertical="center"/>
    </xf>
    <xf numFmtId="0" fontId="22" fillId="3" borderId="34" xfId="9" applyFont="1" applyFill="1" applyBorder="1" applyAlignment="1">
      <alignment horizontal="center" vertical="center"/>
    </xf>
    <xf numFmtId="0" fontId="22" fillId="3" borderId="15" xfId="9" applyFont="1" applyFill="1" applyBorder="1" applyAlignment="1">
      <alignment horizontal="center" vertical="center" wrapText="1"/>
    </xf>
    <xf numFmtId="0" fontId="22" fillId="3" borderId="16" xfId="9" applyFont="1" applyFill="1" applyBorder="1" applyAlignment="1">
      <alignment horizontal="center" vertical="center" wrapText="1"/>
    </xf>
    <xf numFmtId="0" fontId="22" fillId="3" borderId="17" xfId="9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2" fillId="9" borderId="16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22" fillId="0" borderId="27" xfId="9" applyFont="1" applyBorder="1" applyAlignment="1">
      <alignment horizontal="left" vertical="center"/>
    </xf>
    <xf numFmtId="0" fontId="22" fillId="9" borderId="18" xfId="9" applyFont="1" applyFill="1" applyBorder="1" applyAlignment="1">
      <alignment horizontal="center" vertical="center"/>
    </xf>
    <xf numFmtId="0" fontId="22" fillId="9" borderId="20" xfId="9" applyFont="1" applyFill="1" applyBorder="1" applyAlignment="1">
      <alignment horizontal="center" vertical="center"/>
    </xf>
    <xf numFmtId="0" fontId="22" fillId="9" borderId="8" xfId="9" applyFont="1" applyFill="1" applyBorder="1" applyAlignment="1">
      <alignment horizontal="center" vertical="center"/>
    </xf>
    <xf numFmtId="0" fontId="27" fillId="13" borderId="18" xfId="0" applyFont="1" applyFill="1" applyBorder="1" applyAlignment="1">
      <alignment horizontal="center"/>
    </xf>
    <xf numFmtId="0" fontId="27" fillId="13" borderId="20" xfId="0" applyFont="1" applyFill="1" applyBorder="1" applyAlignment="1">
      <alignment horizontal="center"/>
    </xf>
    <xf numFmtId="0" fontId="43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0" fontId="17" fillId="0" borderId="0" xfId="10" applyFont="1" applyAlignment="1">
      <alignment horizontal="center"/>
    </xf>
    <xf numFmtId="0" fontId="59" fillId="0" borderId="45" xfId="10" applyFont="1" applyBorder="1" applyAlignment="1">
      <alignment horizontal="center"/>
    </xf>
    <xf numFmtId="0" fontId="59" fillId="0" borderId="0" xfId="10" applyFont="1" applyBorder="1" applyAlignment="1">
      <alignment horizontal="center"/>
    </xf>
    <xf numFmtId="0" fontId="45" fillId="12" borderId="46" xfId="10" applyFont="1" applyFill="1" applyBorder="1" applyAlignment="1">
      <alignment horizontal="center"/>
    </xf>
    <xf numFmtId="0" fontId="45" fillId="12" borderId="37" xfId="10" applyFont="1" applyFill="1" applyBorder="1" applyAlignment="1">
      <alignment horizontal="center"/>
    </xf>
    <xf numFmtId="0" fontId="45" fillId="12" borderId="47" xfId="10" applyFont="1" applyFill="1" applyBorder="1" applyAlignment="1">
      <alignment horizontal="center"/>
    </xf>
    <xf numFmtId="0" fontId="45" fillId="12" borderId="17" xfId="10" applyFont="1" applyFill="1" applyBorder="1" applyAlignment="1">
      <alignment horizontal="center"/>
    </xf>
    <xf numFmtId="0" fontId="45" fillId="12" borderId="20" xfId="10" applyFont="1" applyFill="1" applyBorder="1" applyAlignment="1">
      <alignment horizontal="center"/>
    </xf>
    <xf numFmtId="0" fontId="60" fillId="0" borderId="0" xfId="10" applyFont="1" applyAlignment="1">
      <alignment horizontal="center"/>
    </xf>
    <xf numFmtId="0" fontId="47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28" fillId="0" borderId="27" xfId="0" applyFont="1" applyBorder="1" applyAlignment="1">
      <alignment horizontal="center" vertical="center"/>
    </xf>
    <xf numFmtId="0" fontId="27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42" fillId="12" borderId="9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485775</xdr:colOff>
      <xdr:row>3</xdr:row>
      <xdr:rowOff>142875</xdr:rowOff>
    </xdr:to>
    <xdr:pic>
      <xdr:nvPicPr>
        <xdr:cNvPr id="11474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439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637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638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521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4" zoomScaleNormal="100" workbookViewId="0">
      <selection activeCell="E18" sqref="E18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33" t="s">
        <v>0</v>
      </c>
      <c r="C4" s="333"/>
      <c r="D4" s="333"/>
      <c r="E4" s="333"/>
      <c r="F4" s="333"/>
      <c r="G4" s="333"/>
      <c r="H4" s="333"/>
    </row>
    <row r="5" spans="2:8" ht="18.75">
      <c r="B5" s="333" t="s">
        <v>1</v>
      </c>
      <c r="C5" s="333"/>
      <c r="D5" s="333"/>
      <c r="E5" s="333"/>
      <c r="F5" s="333"/>
      <c r="G5" s="333"/>
      <c r="H5" s="333"/>
    </row>
    <row r="6" spans="2:8" ht="18.75">
      <c r="B6" s="333" t="s">
        <v>263</v>
      </c>
      <c r="C6" s="333"/>
      <c r="D6" s="333"/>
      <c r="E6" s="333"/>
      <c r="F6" s="333"/>
      <c r="G6" s="333"/>
      <c r="H6" s="333"/>
    </row>
    <row r="7" spans="2:8" ht="19.5" thickBot="1">
      <c r="B7" s="334" t="s">
        <v>94</v>
      </c>
      <c r="C7" s="334"/>
      <c r="D7" s="334"/>
      <c r="E7" s="334"/>
      <c r="F7" s="334"/>
      <c r="G7" s="334"/>
      <c r="H7" s="334"/>
    </row>
    <row r="8" spans="2:8" ht="15.75">
      <c r="B8" s="1" t="s">
        <v>2</v>
      </c>
      <c r="C8" s="335" t="s">
        <v>3</v>
      </c>
      <c r="D8" s="336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326" t="s">
        <v>18</v>
      </c>
      <c r="C9" s="328" t="s">
        <v>8</v>
      </c>
      <c r="D9" s="329"/>
      <c r="E9" s="5"/>
      <c r="F9" s="330" t="s">
        <v>19</v>
      </c>
      <c r="G9" s="331"/>
      <c r="H9" s="332"/>
    </row>
    <row r="10" spans="2:8" ht="31.5">
      <c r="B10" s="327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46204</v>
      </c>
      <c r="D11" s="16">
        <v>46234</v>
      </c>
      <c r="E11" s="46">
        <v>517743.19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46204</v>
      </c>
      <c r="D13" s="16">
        <v>46234</v>
      </c>
      <c r="E13" s="87">
        <v>1386411.1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46204</v>
      </c>
      <c r="D17" s="16">
        <v>46234</v>
      </c>
      <c r="E17" s="17">
        <v>28180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1932334.29</v>
      </c>
      <c r="F19" s="23"/>
      <c r="G19" s="23"/>
      <c r="H19" s="23"/>
    </row>
    <row r="21" spans="1:9" ht="15.75">
      <c r="B21" s="24" t="s">
        <v>13</v>
      </c>
    </row>
    <row r="25" spans="1:9">
      <c r="B25" s="323" t="s">
        <v>45</v>
      </c>
      <c r="C25" s="323"/>
      <c r="E25" s="323" t="s">
        <v>46</v>
      </c>
      <c r="F25" s="323"/>
    </row>
    <row r="28" spans="1:9">
      <c r="B28" s="324"/>
      <c r="C28" s="324"/>
      <c r="E28" s="324"/>
      <c r="F28" s="324"/>
    </row>
    <row r="29" spans="1:9">
      <c r="B29" s="325"/>
      <c r="C29" s="325"/>
      <c r="E29" s="325"/>
      <c r="F29" s="325"/>
    </row>
    <row r="30" spans="1:9">
      <c r="B30" s="25"/>
      <c r="C30" s="25"/>
    </row>
    <row r="31" spans="1:9">
      <c r="A31" s="323" t="s">
        <v>47</v>
      </c>
      <c r="B31" s="323"/>
      <c r="C31" s="323"/>
      <c r="D31" s="323"/>
      <c r="E31" s="323"/>
      <c r="F31" s="323"/>
      <c r="G31" s="323"/>
      <c r="H31" s="323"/>
      <c r="I31" s="323"/>
    </row>
    <row r="32" spans="1:9">
      <c r="B32" s="26"/>
      <c r="C32" s="26" t="s">
        <v>14</v>
      </c>
      <c r="D32" s="26"/>
      <c r="E32" s="26"/>
      <c r="F32" s="26"/>
      <c r="H32" s="91"/>
    </row>
    <row r="58" spans="2:3">
      <c r="B58" s="83"/>
      <c r="C58" s="84"/>
    </row>
    <row r="59" spans="2:3">
      <c r="B59" s="83"/>
      <c r="C59" s="84"/>
    </row>
    <row r="60" spans="2:3">
      <c r="B60" s="83"/>
      <c r="C60" s="84"/>
    </row>
    <row r="61" spans="2:3">
      <c r="B61" s="83"/>
      <c r="C61" s="84"/>
    </row>
    <row r="62" spans="2:3">
      <c r="B62" s="83"/>
      <c r="C62" s="84"/>
    </row>
    <row r="63" spans="2:3">
      <c r="B63" s="83"/>
      <c r="C63" s="84"/>
    </row>
    <row r="64" spans="2:3">
      <c r="B64" s="83"/>
      <c r="C64" s="84"/>
    </row>
    <row r="65" spans="2:3">
      <c r="B65" s="83"/>
      <c r="C65" s="84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showGridLines="0" zoomScaleNormal="100" workbookViewId="0">
      <selection activeCell="C78" sqref="C78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38" t="s">
        <v>25</v>
      </c>
      <c r="B1" s="338"/>
      <c r="C1" s="338"/>
      <c r="D1" s="338"/>
      <c r="E1" s="338"/>
    </row>
    <row r="2" spans="1:12" ht="18.75">
      <c r="A2" s="333" t="s">
        <v>26</v>
      </c>
      <c r="B2" s="333"/>
      <c r="C2" s="333"/>
      <c r="D2" s="333"/>
      <c r="E2" s="333"/>
    </row>
    <row r="3" spans="1:12">
      <c r="A3" s="339" t="s">
        <v>117</v>
      </c>
      <c r="B3" s="339"/>
      <c r="C3" s="339"/>
      <c r="D3" s="339"/>
      <c r="E3" s="339"/>
    </row>
    <row r="4" spans="1:12" ht="15.75" thickBot="1">
      <c r="A4" s="340" t="s">
        <v>262</v>
      </c>
      <c r="B4" s="340"/>
      <c r="C4" s="340"/>
      <c r="D4" s="340"/>
      <c r="E4" s="340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4" t="s">
        <v>118</v>
      </c>
      <c r="C6" s="33">
        <v>46205</v>
      </c>
      <c r="D6" s="32">
        <v>4524000000007</v>
      </c>
      <c r="E6" s="95">
        <v>474981.02</v>
      </c>
    </row>
    <row r="7" spans="1:12">
      <c r="A7" s="43"/>
      <c r="B7" s="94" t="s">
        <v>118</v>
      </c>
      <c r="C7" s="33">
        <v>46232</v>
      </c>
      <c r="D7" s="32">
        <v>4524000000002</v>
      </c>
      <c r="E7" s="229">
        <v>474657.45</v>
      </c>
    </row>
    <row r="8" spans="1:12">
      <c r="A8" s="342" t="s">
        <v>35</v>
      </c>
      <c r="B8" s="343"/>
      <c r="C8" s="36"/>
      <c r="D8" s="36"/>
      <c r="E8" s="37">
        <f>SUM(E6:E7)</f>
        <v>949638.47</v>
      </c>
      <c r="L8" s="34"/>
    </row>
    <row r="9" spans="1:12">
      <c r="A9" s="344"/>
      <c r="B9" s="96" t="s">
        <v>48</v>
      </c>
      <c r="C9" s="33">
        <v>46218</v>
      </c>
      <c r="D9" s="134">
        <v>4524000000024</v>
      </c>
      <c r="E9" s="135">
        <v>1411624.95</v>
      </c>
      <c r="L9" s="34"/>
    </row>
    <row r="10" spans="1:12">
      <c r="A10" s="345"/>
      <c r="B10" s="97" t="s">
        <v>50</v>
      </c>
      <c r="C10" s="33">
        <v>46211</v>
      </c>
      <c r="D10" s="134">
        <v>4524000000004</v>
      </c>
      <c r="E10" s="135">
        <v>103052.12</v>
      </c>
      <c r="L10" s="34"/>
    </row>
    <row r="11" spans="1:12">
      <c r="A11" s="345"/>
      <c r="B11" s="97" t="s">
        <v>50</v>
      </c>
      <c r="C11" s="33">
        <v>46211</v>
      </c>
      <c r="D11" s="134">
        <v>4524000000003</v>
      </c>
      <c r="E11" s="135">
        <v>52323.3</v>
      </c>
      <c r="L11" s="34"/>
    </row>
    <row r="12" spans="1:12">
      <c r="A12" s="345"/>
      <c r="B12" s="97" t="s">
        <v>50</v>
      </c>
      <c r="C12" s="33">
        <v>46225</v>
      </c>
      <c r="D12" s="134">
        <v>4524000000002</v>
      </c>
      <c r="E12" s="135">
        <v>464887.65</v>
      </c>
      <c r="L12" s="34"/>
    </row>
    <row r="13" spans="1:12">
      <c r="A13" s="345"/>
      <c r="B13" s="97" t="s">
        <v>50</v>
      </c>
      <c r="C13" s="92">
        <v>46225</v>
      </c>
      <c r="D13" s="134">
        <v>4524000000001</v>
      </c>
      <c r="E13" s="135">
        <v>19292.79</v>
      </c>
      <c r="L13" s="34"/>
    </row>
    <row r="14" spans="1:12">
      <c r="A14" s="345"/>
      <c r="B14" s="97" t="s">
        <v>50</v>
      </c>
      <c r="C14" s="92"/>
      <c r="D14" s="134"/>
      <c r="E14" s="135"/>
      <c r="L14" s="34"/>
    </row>
    <row r="15" spans="1:12">
      <c r="A15" s="345"/>
      <c r="B15" s="97" t="s">
        <v>50</v>
      </c>
      <c r="C15" s="33"/>
      <c r="D15" s="212"/>
      <c r="E15" s="135"/>
      <c r="L15" s="34"/>
    </row>
    <row r="16" spans="1:12">
      <c r="A16" s="345"/>
      <c r="B16" s="118" t="s">
        <v>42</v>
      </c>
      <c r="C16" s="33"/>
      <c r="D16" s="212"/>
      <c r="E16" s="135"/>
      <c r="L16" s="34"/>
    </row>
    <row r="17" spans="1:12">
      <c r="A17" s="345"/>
      <c r="B17" s="97" t="s">
        <v>119</v>
      </c>
      <c r="C17" s="33"/>
      <c r="D17" s="212"/>
      <c r="E17" s="225"/>
      <c r="L17" s="34"/>
    </row>
    <row r="18" spans="1:12">
      <c r="A18" s="345"/>
      <c r="B18" s="115" t="s">
        <v>95</v>
      </c>
      <c r="C18" s="33">
        <v>46227</v>
      </c>
      <c r="D18" s="134">
        <v>452400000032</v>
      </c>
      <c r="E18" s="225">
        <v>13434.88</v>
      </c>
      <c r="L18" s="34"/>
    </row>
    <row r="19" spans="1:12">
      <c r="A19" s="346"/>
      <c r="B19" s="97" t="s">
        <v>32</v>
      </c>
      <c r="C19" s="106"/>
      <c r="D19" s="212"/>
      <c r="E19" s="225"/>
      <c r="L19" s="34"/>
    </row>
    <row r="20" spans="1:12">
      <c r="A20" s="345"/>
      <c r="B20" s="116" t="s">
        <v>33</v>
      </c>
      <c r="C20" s="33"/>
      <c r="D20" s="58"/>
      <c r="E20" s="225"/>
    </row>
    <row r="21" spans="1:12">
      <c r="A21" s="346"/>
      <c r="B21" s="96" t="s">
        <v>109</v>
      </c>
      <c r="C21" s="106"/>
      <c r="D21" s="134"/>
      <c r="E21" s="225"/>
    </row>
    <row r="22" spans="1:12" ht="15.75">
      <c r="A22" s="345"/>
      <c r="B22" s="107" t="s">
        <v>96</v>
      </c>
      <c r="C22" s="33"/>
      <c r="D22" s="212"/>
      <c r="E22" s="86"/>
    </row>
    <row r="23" spans="1:12">
      <c r="A23" s="345"/>
      <c r="B23" s="98" t="s">
        <v>31</v>
      </c>
      <c r="C23" s="33"/>
      <c r="D23" s="58"/>
      <c r="E23" s="85"/>
    </row>
    <row r="24" spans="1:12">
      <c r="A24" s="345"/>
      <c r="B24" s="98" t="s">
        <v>34</v>
      </c>
      <c r="C24" s="19"/>
      <c r="D24" s="52"/>
      <c r="E24" s="55"/>
    </row>
    <row r="25" spans="1:12">
      <c r="A25" s="345"/>
      <c r="B25" s="98" t="s">
        <v>40</v>
      </c>
      <c r="C25" s="19"/>
      <c r="D25" s="52"/>
      <c r="E25" s="55"/>
      <c r="F25" s="57"/>
    </row>
    <row r="26" spans="1:12">
      <c r="A26" s="347"/>
      <c r="B26" s="98" t="s">
        <v>49</v>
      </c>
      <c r="C26" s="19"/>
      <c r="D26" s="52"/>
      <c r="E26" s="55"/>
    </row>
    <row r="27" spans="1:12" ht="20.25" customHeight="1">
      <c r="A27" s="342" t="s">
        <v>35</v>
      </c>
      <c r="B27" s="343"/>
      <c r="C27" s="36"/>
      <c r="D27" s="36"/>
      <c r="E27" s="56">
        <f>SUM(E9:E26)</f>
        <v>2064615.69</v>
      </c>
      <c r="F27" s="109">
        <f>+E27*10%</f>
        <v>206461.56900000002</v>
      </c>
      <c r="G27" s="91" t="s">
        <v>126</v>
      </c>
    </row>
    <row r="28" spans="1:12">
      <c r="A28" s="344" t="s">
        <v>90</v>
      </c>
      <c r="B28" s="19" t="s">
        <v>36</v>
      </c>
      <c r="C28" s="33"/>
      <c r="D28" s="134"/>
      <c r="E28" s="55"/>
      <c r="F28" s="45"/>
    </row>
    <row r="29" spans="1:12" ht="15" customHeight="1">
      <c r="A29" s="345"/>
      <c r="B29" s="348" t="s">
        <v>41</v>
      </c>
      <c r="C29" s="133">
        <v>46204</v>
      </c>
      <c r="D29" s="61">
        <v>2.6070100296003002E+17</v>
      </c>
      <c r="E29" s="226">
        <v>3300</v>
      </c>
      <c r="F29" s="45"/>
    </row>
    <row r="30" spans="1:12">
      <c r="A30" s="345"/>
      <c r="B30" s="349"/>
      <c r="C30" s="133">
        <v>46205</v>
      </c>
      <c r="D30" s="58">
        <v>2.607020029601E+16</v>
      </c>
      <c r="E30" s="226">
        <v>4300</v>
      </c>
      <c r="F30" s="45"/>
    </row>
    <row r="31" spans="1:12">
      <c r="A31" s="345"/>
      <c r="B31" s="349"/>
      <c r="C31" s="53">
        <v>46209</v>
      </c>
      <c r="D31" s="58">
        <v>2.6070600296006E+17</v>
      </c>
      <c r="E31" s="226">
        <v>4800</v>
      </c>
      <c r="F31" s="45"/>
    </row>
    <row r="32" spans="1:12">
      <c r="A32" s="345"/>
      <c r="B32" s="349"/>
      <c r="C32" s="53">
        <v>46210</v>
      </c>
      <c r="D32" s="58">
        <v>2.6070700296000998E+17</v>
      </c>
      <c r="E32" s="226">
        <v>1500</v>
      </c>
      <c r="F32" s="45"/>
    </row>
    <row r="33" spans="1:6">
      <c r="A33" s="345"/>
      <c r="B33" s="104"/>
      <c r="C33" s="53">
        <v>46210</v>
      </c>
      <c r="D33" s="58">
        <v>2.6070700296000998E+17</v>
      </c>
      <c r="E33" s="119">
        <v>4850</v>
      </c>
      <c r="F33" s="45"/>
    </row>
    <row r="34" spans="1:6">
      <c r="A34" s="345"/>
      <c r="B34" s="105"/>
      <c r="C34" s="53">
        <v>46211</v>
      </c>
      <c r="D34" s="211">
        <v>2.6070800296000998E+17</v>
      </c>
      <c r="E34" s="120">
        <v>200</v>
      </c>
      <c r="F34" s="45"/>
    </row>
    <row r="35" spans="1:6">
      <c r="A35" s="345"/>
      <c r="B35" s="105"/>
      <c r="C35" s="53">
        <v>46212</v>
      </c>
      <c r="D35" s="58">
        <v>2.60709002960101E+16</v>
      </c>
      <c r="E35" s="120">
        <v>3200</v>
      </c>
      <c r="F35" s="45"/>
    </row>
    <row r="36" spans="1:6">
      <c r="A36" s="345"/>
      <c r="B36" s="210"/>
      <c r="C36" s="53">
        <v>46213</v>
      </c>
      <c r="D36" s="58">
        <v>2.6071000296000998E+17</v>
      </c>
      <c r="E36" s="227">
        <v>4100</v>
      </c>
      <c r="F36" s="45"/>
    </row>
    <row r="37" spans="1:6">
      <c r="A37" s="345"/>
      <c r="B37" s="210"/>
      <c r="C37" s="213">
        <v>46216</v>
      </c>
      <c r="D37" s="214">
        <v>2.60130029600102E+16</v>
      </c>
      <c r="E37" s="228">
        <v>3200</v>
      </c>
      <c r="F37" s="45"/>
    </row>
    <row r="38" spans="1:6">
      <c r="A38" s="345"/>
      <c r="B38" s="210"/>
      <c r="C38" s="53">
        <v>46217</v>
      </c>
      <c r="D38" s="58">
        <v>2.6071400296E+16</v>
      </c>
      <c r="E38" s="119">
        <v>1400</v>
      </c>
      <c r="F38" s="45"/>
    </row>
    <row r="39" spans="1:6">
      <c r="A39" s="345"/>
      <c r="B39" s="210"/>
      <c r="C39" s="53">
        <v>46218</v>
      </c>
      <c r="D39" s="58">
        <v>2.607100296001E+16</v>
      </c>
      <c r="E39" s="120">
        <v>2200</v>
      </c>
      <c r="F39" s="45"/>
    </row>
    <row r="40" spans="1:6">
      <c r="A40" s="345"/>
      <c r="B40" s="210"/>
      <c r="C40" s="53">
        <v>46219</v>
      </c>
      <c r="D40" s="58">
        <v>2.6071600268007002E+17</v>
      </c>
      <c r="E40" s="120">
        <v>3400</v>
      </c>
      <c r="F40" s="45"/>
    </row>
    <row r="41" spans="1:6">
      <c r="A41" s="345"/>
      <c r="B41" s="210"/>
      <c r="C41" s="53">
        <v>46220</v>
      </c>
      <c r="D41" s="58">
        <v>2.6071700296006E+17</v>
      </c>
      <c r="E41" s="120">
        <v>4100</v>
      </c>
      <c r="F41" s="45"/>
    </row>
    <row r="42" spans="1:6">
      <c r="A42" s="345"/>
      <c r="B42" s="210"/>
      <c r="C42" s="53">
        <v>46223</v>
      </c>
      <c r="D42" s="58">
        <v>2.6072000268004E+17</v>
      </c>
      <c r="E42" s="120">
        <v>900</v>
      </c>
      <c r="F42" s="45"/>
    </row>
    <row r="43" spans="1:6">
      <c r="A43" s="345"/>
      <c r="B43" s="217"/>
      <c r="C43" s="53">
        <v>46224</v>
      </c>
      <c r="D43" s="58">
        <v>2.6072100296000998E+17</v>
      </c>
      <c r="E43" s="120">
        <v>2000</v>
      </c>
      <c r="F43" s="45"/>
    </row>
    <row r="44" spans="1:6">
      <c r="A44" s="345"/>
      <c r="B44" s="217"/>
      <c r="C44" s="53">
        <v>46225</v>
      </c>
      <c r="D44" s="58">
        <v>2.6072100296000998E+17</v>
      </c>
      <c r="E44" s="120">
        <v>3300</v>
      </c>
      <c r="F44" s="45"/>
    </row>
    <row r="45" spans="1:6">
      <c r="A45" s="345"/>
      <c r="B45" s="217"/>
      <c r="C45" s="53">
        <v>46226</v>
      </c>
      <c r="D45" s="58">
        <v>2.6072300296007002E+17</v>
      </c>
      <c r="E45" s="120">
        <v>3100</v>
      </c>
      <c r="F45" s="45"/>
    </row>
    <row r="46" spans="1:6">
      <c r="A46" s="345"/>
      <c r="B46" s="104"/>
      <c r="C46" s="33">
        <v>46230</v>
      </c>
      <c r="D46" s="216">
        <v>2.60727029600704E+16</v>
      </c>
      <c r="E46" s="120">
        <v>2800</v>
      </c>
      <c r="F46" s="45"/>
    </row>
    <row r="47" spans="1:6">
      <c r="A47" s="345"/>
      <c r="B47" s="215"/>
      <c r="C47" s="33">
        <v>46231</v>
      </c>
      <c r="D47" s="216">
        <v>2.6072800296002E+17</v>
      </c>
      <c r="E47" s="120">
        <v>1200</v>
      </c>
      <c r="F47" s="45"/>
    </row>
    <row r="48" spans="1:6">
      <c r="A48" s="345"/>
      <c r="B48" s="222"/>
      <c r="C48" s="33">
        <v>46232</v>
      </c>
      <c r="D48" s="216">
        <v>2.6072900296006999E+18</v>
      </c>
      <c r="E48" s="120">
        <v>4100</v>
      </c>
      <c r="F48" s="45"/>
    </row>
    <row r="49" spans="1:6">
      <c r="A49" s="345"/>
      <c r="B49" s="222"/>
      <c r="C49" s="33">
        <v>46233</v>
      </c>
      <c r="D49" s="216">
        <v>2.6073000296000998E+17</v>
      </c>
      <c r="E49" s="120">
        <v>3500</v>
      </c>
      <c r="F49" s="45"/>
    </row>
    <row r="50" spans="1:6">
      <c r="A50" s="345"/>
      <c r="B50" s="322"/>
      <c r="C50" s="33">
        <v>46234</v>
      </c>
      <c r="D50" s="216">
        <v>2.6073100296006E+17</v>
      </c>
      <c r="E50" s="120">
        <v>2500</v>
      </c>
      <c r="F50" s="45"/>
    </row>
    <row r="51" spans="1:6">
      <c r="A51" s="345"/>
      <c r="B51" s="19" t="s">
        <v>43</v>
      </c>
      <c r="C51" s="53"/>
      <c r="D51" s="58"/>
      <c r="E51" s="82"/>
    </row>
    <row r="52" spans="1:6" ht="30">
      <c r="A52" s="345"/>
      <c r="B52" s="44" t="s">
        <v>44</v>
      </c>
      <c r="C52" s="33"/>
      <c r="D52" s="32"/>
      <c r="E52" s="35"/>
    </row>
    <row r="53" spans="1:6">
      <c r="A53" s="345"/>
      <c r="B53" s="117"/>
      <c r="C53" s="53">
        <v>46209</v>
      </c>
      <c r="D53" s="58">
        <v>2.6070600296006E+17</v>
      </c>
      <c r="E53" s="119">
        <v>1000</v>
      </c>
    </row>
    <row r="54" spans="1:6">
      <c r="A54" s="345"/>
      <c r="B54" s="117"/>
      <c r="C54" s="53">
        <v>46211</v>
      </c>
      <c r="D54" s="211">
        <v>2.6070800296000998E+17</v>
      </c>
      <c r="E54" s="119">
        <v>600</v>
      </c>
    </row>
    <row r="55" spans="1:6">
      <c r="A55" s="345"/>
      <c r="B55" s="117"/>
      <c r="C55" s="53">
        <v>46212</v>
      </c>
      <c r="D55" s="58">
        <v>2.6070900296000998E+17</v>
      </c>
      <c r="E55" s="119">
        <v>3000</v>
      </c>
    </row>
    <row r="56" spans="1:6">
      <c r="A56" s="345"/>
      <c r="B56" s="117" t="s">
        <v>131</v>
      </c>
      <c r="C56" s="53">
        <v>46213</v>
      </c>
      <c r="D56" s="58">
        <v>2.6071000296000998E+17</v>
      </c>
      <c r="E56" s="119">
        <v>4000</v>
      </c>
    </row>
    <row r="57" spans="1:6">
      <c r="A57" s="345"/>
      <c r="B57" s="132"/>
      <c r="C57" s="53">
        <v>46217</v>
      </c>
      <c r="D57" s="58">
        <v>2.6071400296000998E+17</v>
      </c>
      <c r="E57" s="119">
        <v>1200</v>
      </c>
    </row>
    <row r="58" spans="1:6">
      <c r="A58" s="345"/>
      <c r="B58" s="132"/>
      <c r="C58" s="213">
        <v>46218</v>
      </c>
      <c r="D58" s="214">
        <v>2.6071502960060099E+17</v>
      </c>
      <c r="E58" s="228">
        <v>800</v>
      </c>
    </row>
    <row r="59" spans="1:6">
      <c r="A59" s="345"/>
      <c r="B59" s="132"/>
      <c r="C59" s="53">
        <v>46220</v>
      </c>
      <c r="D59" s="58">
        <v>2.6071700296006E+17</v>
      </c>
      <c r="E59" s="119">
        <v>400</v>
      </c>
    </row>
    <row r="60" spans="1:6">
      <c r="A60" s="345"/>
      <c r="B60" s="132"/>
      <c r="C60" s="53">
        <v>46223</v>
      </c>
      <c r="D60" s="58">
        <v>2.60720026800406E+16</v>
      </c>
      <c r="E60" s="120">
        <v>12300</v>
      </c>
    </row>
    <row r="61" spans="1:6">
      <c r="A61" s="345"/>
      <c r="B61" s="132"/>
      <c r="C61" s="53">
        <v>46225</v>
      </c>
      <c r="D61" s="58">
        <v>2.602200296002E+16</v>
      </c>
      <c r="E61" s="119">
        <v>3000</v>
      </c>
    </row>
    <row r="62" spans="1:6">
      <c r="A62" s="345"/>
      <c r="B62" s="222"/>
      <c r="C62" s="53">
        <v>46227</v>
      </c>
      <c r="D62" s="58">
        <v>2.6072400296002E+17</v>
      </c>
      <c r="E62" s="119">
        <v>2900</v>
      </c>
    </row>
    <row r="63" spans="1:6">
      <c r="A63" s="345"/>
      <c r="B63" s="222"/>
      <c r="C63" s="53">
        <v>46230</v>
      </c>
      <c r="D63" s="58">
        <v>2.6072700296007002E+17</v>
      </c>
      <c r="E63" s="119">
        <v>1500</v>
      </c>
    </row>
    <row r="64" spans="1:6">
      <c r="A64" s="345"/>
      <c r="B64" s="224"/>
      <c r="C64" s="53">
        <v>46234</v>
      </c>
      <c r="D64" s="58">
        <v>2.6073100296006E+17</v>
      </c>
      <c r="E64" s="119">
        <v>1000</v>
      </c>
    </row>
    <row r="65" spans="1:7">
      <c r="A65" s="345"/>
      <c r="B65" s="224"/>
      <c r="C65" s="53"/>
      <c r="D65" s="58"/>
      <c r="E65" s="119"/>
    </row>
    <row r="66" spans="1:7">
      <c r="A66" s="345"/>
      <c r="B66" s="117"/>
      <c r="C66" s="53"/>
      <c r="D66" s="58"/>
      <c r="E66" s="119"/>
    </row>
    <row r="67" spans="1:7">
      <c r="A67" s="345"/>
      <c r="B67" s="230"/>
      <c r="C67" s="53"/>
      <c r="D67" s="58"/>
      <c r="E67" s="119"/>
    </row>
    <row r="68" spans="1:7">
      <c r="A68" s="345"/>
      <c r="B68" s="230"/>
      <c r="C68" s="53"/>
      <c r="D68" s="58"/>
      <c r="E68" s="119"/>
    </row>
    <row r="69" spans="1:7" ht="15.75">
      <c r="A69" s="347"/>
      <c r="B69" s="39" t="s">
        <v>51</v>
      </c>
      <c r="C69" s="38"/>
      <c r="D69" s="32"/>
      <c r="E69" s="40"/>
      <c r="G69" s="34"/>
    </row>
    <row r="70" spans="1:7">
      <c r="A70" s="342" t="s">
        <v>35</v>
      </c>
      <c r="B70" s="343"/>
      <c r="C70" s="36"/>
      <c r="D70" s="36"/>
      <c r="E70" s="37">
        <f>SUM(E28:E69)</f>
        <v>95650</v>
      </c>
    </row>
    <row r="71" spans="1:7">
      <c r="A71" s="351" t="s">
        <v>37</v>
      </c>
      <c r="B71" s="352"/>
      <c r="C71" s="41"/>
      <c r="D71" s="41"/>
      <c r="E71" s="42">
        <f>E8+E27+E70</f>
        <v>3109904.16</v>
      </c>
    </row>
    <row r="72" spans="1:7" ht="30" customHeight="1">
      <c r="A72" s="353" t="s">
        <v>269</v>
      </c>
      <c r="B72" s="353"/>
      <c r="C72" s="353"/>
      <c r="D72" s="353"/>
      <c r="E72" s="353"/>
    </row>
    <row r="73" spans="1:7">
      <c r="A73" s="354"/>
      <c r="B73" s="354"/>
      <c r="C73" s="354"/>
      <c r="D73" s="354"/>
      <c r="E73" s="354"/>
    </row>
    <row r="74" spans="1:7">
      <c r="A74" s="100" t="s">
        <v>268</v>
      </c>
      <c r="B74" s="100"/>
      <c r="C74" s="100"/>
      <c r="D74" s="100"/>
      <c r="E74" s="100"/>
    </row>
    <row r="75" spans="1:7">
      <c r="A75" s="99"/>
      <c r="B75" s="99"/>
      <c r="C75" s="99"/>
      <c r="D75" s="99"/>
      <c r="E75" s="99"/>
    </row>
    <row r="76" spans="1:7">
      <c r="A76" s="102" t="s">
        <v>120</v>
      </c>
      <c r="B76" s="102" t="s">
        <v>121</v>
      </c>
      <c r="C76" s="102" t="s">
        <v>122</v>
      </c>
      <c r="D76" s="102" t="s">
        <v>123</v>
      </c>
      <c r="E76" s="99"/>
    </row>
    <row r="77" spans="1:7">
      <c r="A77" s="101" t="s">
        <v>124</v>
      </c>
      <c r="B77" s="108">
        <v>6044277.6699999999</v>
      </c>
      <c r="C77" s="108">
        <v>7430688.7699999996</v>
      </c>
      <c r="D77" s="108">
        <v>6044277.6699999999</v>
      </c>
      <c r="E77" s="99"/>
    </row>
    <row r="78" spans="1:7">
      <c r="A78" s="101" t="s">
        <v>125</v>
      </c>
      <c r="B78" s="193">
        <v>564.49</v>
      </c>
      <c r="C78" s="194">
        <v>564.49</v>
      </c>
      <c r="D78" s="108">
        <v>570.77</v>
      </c>
      <c r="E78" s="99"/>
    </row>
    <row r="79" spans="1:7">
      <c r="A79" s="101"/>
      <c r="B79" s="101"/>
      <c r="C79" s="101"/>
      <c r="D79" s="101"/>
      <c r="E79" s="99"/>
    </row>
    <row r="80" spans="1:7">
      <c r="A80" s="103"/>
      <c r="B80" s="103"/>
      <c r="C80" s="103"/>
      <c r="D80" s="103"/>
      <c r="E80" s="99"/>
    </row>
    <row r="81" spans="1:5">
      <c r="A81" s="103" t="s">
        <v>129</v>
      </c>
      <c r="B81" s="114" t="s">
        <v>130</v>
      </c>
      <c r="C81" s="103"/>
      <c r="D81" s="103" t="s">
        <v>208</v>
      </c>
      <c r="E81" s="99"/>
    </row>
    <row r="82" spans="1:5">
      <c r="A82" s="51" t="s">
        <v>128</v>
      </c>
      <c r="B82" s="350" t="s">
        <v>88</v>
      </c>
      <c r="C82" s="350"/>
      <c r="D82" s="93" t="s">
        <v>89</v>
      </c>
      <c r="E82" s="93"/>
    </row>
    <row r="83" spans="1:5">
      <c r="A83" s="337"/>
      <c r="B83" s="337"/>
      <c r="D83" s="337"/>
      <c r="E83" s="337"/>
    </row>
    <row r="84" spans="1:5">
      <c r="A84" s="325"/>
      <c r="B84" s="325"/>
      <c r="D84" s="325"/>
      <c r="E84" s="325"/>
    </row>
    <row r="85" spans="1:5">
      <c r="A85" s="25"/>
      <c r="B85" s="25"/>
    </row>
    <row r="86" spans="1:5">
      <c r="A86" s="323"/>
      <c r="B86" s="323"/>
      <c r="C86" s="323"/>
      <c r="D86" s="323"/>
      <c r="E86" s="323"/>
    </row>
    <row r="87" spans="1:5">
      <c r="A87" s="26"/>
      <c r="B87" s="26"/>
      <c r="C87" s="26"/>
      <c r="D87" s="26"/>
      <c r="E87" s="26"/>
    </row>
    <row r="89" spans="1:5">
      <c r="A89" s="341"/>
      <c r="B89" s="341"/>
      <c r="C89" s="341"/>
      <c r="D89" s="341"/>
      <c r="E89" s="341"/>
    </row>
    <row r="90" spans="1:5">
      <c r="A90" s="323"/>
      <c r="B90" s="323"/>
      <c r="C90" s="323"/>
      <c r="D90" s="323"/>
      <c r="E90" s="323"/>
    </row>
  </sheetData>
  <mergeCells count="20">
    <mergeCell ref="A86:E86"/>
    <mergeCell ref="A8:B8"/>
    <mergeCell ref="A9:A26"/>
    <mergeCell ref="B29:B32"/>
    <mergeCell ref="A28:A69"/>
    <mergeCell ref="A27:B27"/>
    <mergeCell ref="A70:B70"/>
    <mergeCell ref="B82:C82"/>
    <mergeCell ref="A71:B71"/>
    <mergeCell ref="A72:E73"/>
    <mergeCell ref="A90:E90"/>
    <mergeCell ref="A83:B83"/>
    <mergeCell ref="D83:E83"/>
    <mergeCell ref="D84:E84"/>
    <mergeCell ref="A84:B84"/>
    <mergeCell ref="A1:E1"/>
    <mergeCell ref="A2:E2"/>
    <mergeCell ref="A3:E3"/>
    <mergeCell ref="A4:E4"/>
    <mergeCell ref="A89:E89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5"/>
  <sheetViews>
    <sheetView showGridLines="0" topLeftCell="J23" zoomScaleNormal="100" workbookViewId="0">
      <selection activeCell="Q33" sqref="Q33"/>
    </sheetView>
  </sheetViews>
  <sheetFormatPr baseColWidth="10" defaultRowHeight="12.75"/>
  <cols>
    <col min="1" max="1" width="4.85546875" style="49" customWidth="1"/>
    <col min="2" max="2" width="13" style="49" customWidth="1"/>
    <col min="3" max="3" width="13.28515625" style="49" bestFit="1" customWidth="1"/>
    <col min="4" max="4" width="13.28515625" style="49" customWidth="1"/>
    <col min="5" max="5" width="8" style="49" customWidth="1"/>
    <col min="6" max="6" width="10.42578125" style="49" customWidth="1"/>
    <col min="7" max="7" width="8.7109375" style="49" customWidth="1"/>
    <col min="8" max="8" width="4.28515625" style="49" customWidth="1"/>
    <col min="9" max="9" width="10.140625" style="49" bestFit="1" customWidth="1"/>
    <col min="10" max="10" width="11.42578125" style="49" bestFit="1" customWidth="1"/>
    <col min="11" max="11" width="16.42578125" style="49" bestFit="1" customWidth="1"/>
    <col min="12" max="12" width="9" style="49" customWidth="1"/>
    <col min="13" max="13" width="8" style="49" customWidth="1"/>
    <col min="14" max="14" width="7.7109375" style="49" customWidth="1"/>
    <col min="15" max="15" width="7" style="49" customWidth="1"/>
    <col min="16" max="16" width="6.5703125" style="49" customWidth="1"/>
    <col min="17" max="17" width="14.7109375" style="49" customWidth="1"/>
    <col min="18" max="18" width="7.28515625" style="49" customWidth="1"/>
    <col min="19" max="20" width="6.85546875" style="49" customWidth="1"/>
    <col min="21" max="21" width="11.4257812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402" t="s">
        <v>25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</row>
    <row r="3" spans="1:30">
      <c r="A3" s="403" t="s">
        <v>108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</row>
    <row r="4" spans="1:30">
      <c r="A4" s="404" t="s">
        <v>53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4"/>
    </row>
    <row r="5" spans="1:30">
      <c r="A5" s="405" t="s">
        <v>261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  <c r="S5" s="405"/>
      <c r="T5" s="405"/>
      <c r="U5" s="405"/>
      <c r="V5" s="405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69" t="s">
        <v>54</v>
      </c>
      <c r="B7" s="366" t="s">
        <v>55</v>
      </c>
      <c r="C7" s="366" t="s">
        <v>56</v>
      </c>
      <c r="D7" s="366" t="s">
        <v>57</v>
      </c>
      <c r="E7" s="366" t="s">
        <v>58</v>
      </c>
      <c r="F7" s="366" t="s">
        <v>59</v>
      </c>
      <c r="G7" s="366" t="s">
        <v>60</v>
      </c>
      <c r="H7" s="359" t="s">
        <v>61</v>
      </c>
      <c r="I7" s="377" t="s">
        <v>62</v>
      </c>
      <c r="J7" s="378"/>
      <c r="K7" s="381" t="s">
        <v>63</v>
      </c>
      <c r="L7" s="374" t="s">
        <v>64</v>
      </c>
      <c r="M7" s="375"/>
      <c r="N7" s="375"/>
      <c r="O7" s="375"/>
      <c r="P7" s="375"/>
      <c r="Q7" s="375"/>
      <c r="R7" s="376"/>
      <c r="S7" s="372" t="s">
        <v>65</v>
      </c>
      <c r="T7" s="373"/>
      <c r="U7" s="369" t="s">
        <v>66</v>
      </c>
      <c r="V7" s="369" t="s">
        <v>67</v>
      </c>
    </row>
    <row r="8" spans="1:30" ht="12.75" customHeight="1">
      <c r="A8" s="370"/>
      <c r="B8" s="367"/>
      <c r="C8" s="367"/>
      <c r="D8" s="367"/>
      <c r="E8" s="367"/>
      <c r="F8" s="367"/>
      <c r="G8" s="367"/>
      <c r="H8" s="360"/>
      <c r="I8" s="379"/>
      <c r="J8" s="380"/>
      <c r="K8" s="382"/>
      <c r="L8" s="372" t="s">
        <v>68</v>
      </c>
      <c r="M8" s="373"/>
      <c r="N8" s="369" t="s">
        <v>69</v>
      </c>
      <c r="O8" s="372" t="s">
        <v>70</v>
      </c>
      <c r="P8" s="373"/>
      <c r="Q8" s="369" t="s">
        <v>71</v>
      </c>
      <c r="R8" s="369" t="s">
        <v>72</v>
      </c>
      <c r="S8" s="369" t="s">
        <v>73</v>
      </c>
      <c r="T8" s="369" t="s">
        <v>74</v>
      </c>
      <c r="U8" s="370"/>
      <c r="V8" s="370"/>
    </row>
    <row r="9" spans="1:30" ht="48">
      <c r="A9" s="371"/>
      <c r="B9" s="368"/>
      <c r="C9" s="368"/>
      <c r="D9" s="368"/>
      <c r="E9" s="368"/>
      <c r="F9" s="368"/>
      <c r="G9" s="368"/>
      <c r="H9" s="361"/>
      <c r="I9" s="64" t="s">
        <v>75</v>
      </c>
      <c r="J9" s="64" t="s">
        <v>76</v>
      </c>
      <c r="K9" s="383"/>
      <c r="L9" s="89" t="s">
        <v>77</v>
      </c>
      <c r="M9" s="89" t="s">
        <v>78</v>
      </c>
      <c r="N9" s="371"/>
      <c r="O9" s="89" t="s">
        <v>79</v>
      </c>
      <c r="P9" s="89" t="s">
        <v>80</v>
      </c>
      <c r="Q9" s="371"/>
      <c r="R9" s="371"/>
      <c r="S9" s="371"/>
      <c r="T9" s="371"/>
      <c r="U9" s="371"/>
      <c r="V9" s="371"/>
    </row>
    <row r="10" spans="1:30" ht="14.25">
      <c r="A10" s="65">
        <v>3</v>
      </c>
      <c r="B10" s="221"/>
      <c r="C10" s="220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>
        <f>+K10*10%</f>
        <v>0</v>
      </c>
      <c r="R10" s="73"/>
      <c r="S10" s="73"/>
      <c r="T10" s="73"/>
      <c r="U10" s="73">
        <f>K10-Q10</f>
        <v>0</v>
      </c>
      <c r="V10" s="77"/>
    </row>
    <row r="11" spans="1:30" s="60" customFormat="1" ht="24">
      <c r="A11" s="90"/>
      <c r="B11" s="74"/>
      <c r="C11" s="74"/>
      <c r="D11" s="74"/>
      <c r="E11" s="74"/>
      <c r="F11" s="74"/>
      <c r="G11" s="74"/>
      <c r="H11" s="74"/>
      <c r="I11" s="74"/>
      <c r="J11" s="74" t="s">
        <v>52</v>
      </c>
      <c r="K11" s="75">
        <f t="shared" ref="K11:U11" si="0">SUM(K10:K10)</f>
        <v>0</v>
      </c>
      <c r="L11" s="76">
        <f t="shared" si="0"/>
        <v>0</v>
      </c>
      <c r="M11" s="76">
        <f t="shared" si="0"/>
        <v>0</v>
      </c>
      <c r="N11" s="76">
        <f t="shared" si="0"/>
        <v>0</v>
      </c>
      <c r="O11" s="76">
        <f t="shared" si="0"/>
        <v>0</v>
      </c>
      <c r="P11" s="76">
        <f t="shared" si="0"/>
        <v>0</v>
      </c>
      <c r="Q11" s="76">
        <f t="shared" si="0"/>
        <v>0</v>
      </c>
      <c r="R11" s="76">
        <f t="shared" si="0"/>
        <v>0</v>
      </c>
      <c r="S11" s="76">
        <f t="shared" si="0"/>
        <v>0</v>
      </c>
      <c r="T11" s="76">
        <f t="shared" si="0"/>
        <v>0</v>
      </c>
      <c r="U11" s="76">
        <f t="shared" si="0"/>
        <v>0</v>
      </c>
      <c r="V11" s="76"/>
    </row>
    <row r="12" spans="1:30" s="113" customFormat="1" ht="15">
      <c r="A12" s="110"/>
      <c r="B12" s="111"/>
      <c r="C12" s="111"/>
      <c r="D12" s="111"/>
      <c r="E12" s="111"/>
      <c r="F12" s="111"/>
      <c r="G12" s="111"/>
      <c r="H12" s="111"/>
      <c r="I12" s="111"/>
      <c r="J12" s="111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</row>
    <row r="13" spans="1:30" s="113" customFormat="1" ht="1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</row>
    <row r="14" spans="1:30" s="113" customFormat="1" ht="15">
      <c r="A14" s="110"/>
      <c r="B14" s="111"/>
      <c r="C14" s="111"/>
      <c r="D14" s="111"/>
      <c r="E14" s="111"/>
      <c r="F14" s="111"/>
      <c r="G14" s="111"/>
      <c r="H14" s="111"/>
      <c r="I14" s="111"/>
      <c r="J14" s="111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</row>
    <row r="15" spans="1:30">
      <c r="A15" s="62"/>
      <c r="B15" s="78" t="s">
        <v>85</v>
      </c>
      <c r="C15" s="62"/>
      <c r="D15" s="62"/>
      <c r="E15" s="62"/>
      <c r="F15" s="398" t="s">
        <v>86</v>
      </c>
      <c r="G15" s="398"/>
      <c r="H15" s="62"/>
      <c r="I15" s="62"/>
      <c r="J15" s="79"/>
      <c r="K15" s="62"/>
      <c r="L15" s="62"/>
      <c r="M15" s="79" t="s">
        <v>87</v>
      </c>
      <c r="N15" s="80"/>
      <c r="O15" s="62"/>
      <c r="P15" s="62"/>
      <c r="Q15" s="62"/>
      <c r="R15" s="62"/>
      <c r="S15" s="62"/>
      <c r="T15" s="62"/>
      <c r="U15" s="62"/>
      <c r="V15" s="62"/>
    </row>
    <row r="16" spans="1:30" ht="24" customHeight="1">
      <c r="A16" s="62"/>
      <c r="B16" s="219" t="s">
        <v>127</v>
      </c>
      <c r="C16" s="62"/>
      <c r="D16" s="62"/>
      <c r="E16" s="62"/>
      <c r="F16" s="399" t="s">
        <v>107</v>
      </c>
      <c r="G16" s="399"/>
      <c r="H16" s="62"/>
      <c r="I16" s="62"/>
      <c r="J16" s="80"/>
      <c r="K16" s="81"/>
      <c r="L16" s="62"/>
      <c r="M16" s="80" t="s">
        <v>225</v>
      </c>
      <c r="N16" s="88"/>
      <c r="O16" s="62"/>
      <c r="P16" s="62"/>
      <c r="Q16" s="62"/>
      <c r="R16" s="62"/>
      <c r="S16" s="62"/>
      <c r="T16" s="62"/>
      <c r="U16" s="62"/>
      <c r="V16" s="62"/>
    </row>
    <row r="17" spans="1:22" ht="24">
      <c r="A17" s="62"/>
      <c r="B17" s="218" t="s">
        <v>128</v>
      </c>
      <c r="C17" s="62"/>
      <c r="D17" s="62"/>
      <c r="E17" s="62"/>
      <c r="F17" s="400" t="s">
        <v>88</v>
      </c>
      <c r="G17" s="400"/>
      <c r="H17" s="62"/>
      <c r="I17" s="62"/>
      <c r="J17" s="88"/>
      <c r="K17" s="62"/>
      <c r="L17" s="62"/>
      <c r="M17" s="88" t="s">
        <v>89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1:22" ht="15.75">
      <c r="A19" s="406" t="s">
        <v>111</v>
      </c>
      <c r="B19" s="406"/>
      <c r="C19" s="406"/>
      <c r="D19" s="406"/>
      <c r="E19" s="406"/>
      <c r="F19" s="406"/>
      <c r="G19" s="406"/>
      <c r="H19" s="406"/>
      <c r="I19" s="406"/>
      <c r="J19" s="406"/>
      <c r="K19" s="406"/>
      <c r="L19" s="406"/>
      <c r="M19" s="406"/>
      <c r="N19" s="406"/>
      <c r="O19" s="406"/>
      <c r="P19" s="406"/>
      <c r="Q19" s="406"/>
      <c r="R19" s="406"/>
      <c r="S19" s="406"/>
      <c r="T19" s="406"/>
      <c r="U19" s="406"/>
      <c r="V19" s="406"/>
    </row>
    <row r="20" spans="1:22" ht="12.75" customHeight="1">
      <c r="A20" s="387" t="s">
        <v>54</v>
      </c>
      <c r="B20" s="362" t="s">
        <v>55</v>
      </c>
      <c r="C20" s="362" t="s">
        <v>56</v>
      </c>
      <c r="D20" s="362" t="s">
        <v>57</v>
      </c>
      <c r="E20" s="362" t="s">
        <v>58</v>
      </c>
      <c r="F20" s="362" t="s">
        <v>59</v>
      </c>
      <c r="G20" s="362" t="s">
        <v>60</v>
      </c>
      <c r="H20" s="384" t="s">
        <v>61</v>
      </c>
      <c r="I20" s="391" t="s">
        <v>62</v>
      </c>
      <c r="J20" s="392"/>
      <c r="K20" s="395" t="s">
        <v>63</v>
      </c>
      <c r="L20" s="407" t="s">
        <v>64</v>
      </c>
      <c r="M20" s="408"/>
      <c r="N20" s="408"/>
      <c r="O20" s="408"/>
      <c r="P20" s="408"/>
      <c r="Q20" s="408"/>
      <c r="R20" s="409"/>
      <c r="S20" s="389" t="s">
        <v>65</v>
      </c>
      <c r="T20" s="390"/>
      <c r="U20" s="387" t="s">
        <v>66</v>
      </c>
      <c r="V20" s="387" t="s">
        <v>67</v>
      </c>
    </row>
    <row r="21" spans="1:22" ht="12.75" customHeight="1">
      <c r="A21" s="401"/>
      <c r="B21" s="363"/>
      <c r="C21" s="363"/>
      <c r="D21" s="363"/>
      <c r="E21" s="363"/>
      <c r="F21" s="363"/>
      <c r="G21" s="363"/>
      <c r="H21" s="385"/>
      <c r="I21" s="393"/>
      <c r="J21" s="394"/>
      <c r="K21" s="396"/>
      <c r="L21" s="389" t="s">
        <v>68</v>
      </c>
      <c r="M21" s="390"/>
      <c r="N21" s="387" t="s">
        <v>69</v>
      </c>
      <c r="O21" s="389" t="s">
        <v>70</v>
      </c>
      <c r="P21" s="390"/>
      <c r="Q21" s="387" t="s">
        <v>110</v>
      </c>
      <c r="R21" s="387" t="s">
        <v>72</v>
      </c>
      <c r="S21" s="387" t="s">
        <v>73</v>
      </c>
      <c r="T21" s="387" t="s">
        <v>74</v>
      </c>
      <c r="U21" s="401"/>
      <c r="V21" s="401"/>
    </row>
    <row r="22" spans="1:22" ht="63">
      <c r="A22" s="388"/>
      <c r="B22" s="365"/>
      <c r="C22" s="365"/>
      <c r="D22" s="364"/>
      <c r="E22" s="364"/>
      <c r="F22" s="364"/>
      <c r="G22" s="364"/>
      <c r="H22" s="386"/>
      <c r="I22" s="294" t="s">
        <v>75</v>
      </c>
      <c r="J22" s="294" t="s">
        <v>76</v>
      </c>
      <c r="K22" s="397"/>
      <c r="L22" s="295" t="s">
        <v>77</v>
      </c>
      <c r="M22" s="295" t="s">
        <v>78</v>
      </c>
      <c r="N22" s="388"/>
      <c r="O22" s="295" t="s">
        <v>79</v>
      </c>
      <c r="P22" s="295" t="s">
        <v>80</v>
      </c>
      <c r="Q22" s="388"/>
      <c r="R22" s="388"/>
      <c r="S22" s="388"/>
      <c r="T22" s="388"/>
      <c r="U22" s="388"/>
      <c r="V22" s="388"/>
    </row>
    <row r="23" spans="1:22" ht="12.75" customHeight="1">
      <c r="A23" s="296">
        <v>1</v>
      </c>
      <c r="B23" s="297" t="s">
        <v>230</v>
      </c>
      <c r="C23" s="298" t="s">
        <v>229</v>
      </c>
      <c r="D23" s="299" t="s">
        <v>228</v>
      </c>
      <c r="E23" s="299"/>
      <c r="F23" s="299" t="s">
        <v>240</v>
      </c>
      <c r="G23" s="300"/>
      <c r="H23" s="301"/>
      <c r="I23" s="302">
        <v>46204</v>
      </c>
      <c r="J23" s="302">
        <v>46234</v>
      </c>
      <c r="K23" s="303">
        <v>10000</v>
      </c>
      <c r="L23" s="304"/>
      <c r="M23" s="304"/>
      <c r="N23" s="305"/>
      <c r="O23" s="304"/>
      <c r="P23" s="304"/>
      <c r="Q23" s="306">
        <f>+K23*10%</f>
        <v>1000</v>
      </c>
      <c r="R23" s="306"/>
      <c r="S23" s="306">
        <f>+L23+O23</f>
        <v>0</v>
      </c>
      <c r="T23" s="306">
        <f>+M23+N23+P23</f>
        <v>0</v>
      </c>
      <c r="U23" s="306">
        <f>K23-Q23</f>
        <v>9000</v>
      </c>
      <c r="V23" s="307"/>
    </row>
    <row r="24" spans="1:22" ht="30">
      <c r="A24" s="296">
        <v>2</v>
      </c>
      <c r="B24" s="297" t="s">
        <v>233</v>
      </c>
      <c r="C24" s="298" t="s">
        <v>232</v>
      </c>
      <c r="D24" s="299" t="s">
        <v>231</v>
      </c>
      <c r="E24" s="299"/>
      <c r="F24" s="299" t="s">
        <v>241</v>
      </c>
      <c r="G24" s="300"/>
      <c r="H24" s="301"/>
      <c r="I24" s="302">
        <v>46204</v>
      </c>
      <c r="J24" s="302">
        <v>46234</v>
      </c>
      <c r="K24" s="303">
        <v>10000</v>
      </c>
      <c r="L24" s="304"/>
      <c r="M24" s="304"/>
      <c r="N24" s="305"/>
      <c r="O24" s="304"/>
      <c r="P24" s="304"/>
      <c r="Q24" s="306">
        <f>+K24*10%</f>
        <v>1000</v>
      </c>
      <c r="R24" s="306"/>
      <c r="S24" s="306"/>
      <c r="T24" s="306"/>
      <c r="U24" s="306">
        <f>K24-Q24</f>
        <v>9000</v>
      </c>
      <c r="V24" s="307"/>
    </row>
    <row r="25" spans="1:22" ht="30">
      <c r="A25" s="296">
        <v>3</v>
      </c>
      <c r="B25" s="297" t="s">
        <v>234</v>
      </c>
      <c r="C25" s="298" t="s">
        <v>237</v>
      </c>
      <c r="D25" s="299" t="s">
        <v>236</v>
      </c>
      <c r="E25" s="299"/>
      <c r="F25" s="299" t="s">
        <v>241</v>
      </c>
      <c r="G25" s="300"/>
      <c r="H25" s="301"/>
      <c r="I25" s="302">
        <v>46204</v>
      </c>
      <c r="J25" s="302">
        <v>46234</v>
      </c>
      <c r="K25" s="303">
        <v>10000</v>
      </c>
      <c r="L25" s="304"/>
      <c r="M25" s="304"/>
      <c r="N25" s="305"/>
      <c r="O25" s="304"/>
      <c r="P25" s="304"/>
      <c r="Q25" s="306">
        <f>+K25*10%</f>
        <v>1000</v>
      </c>
      <c r="R25" s="306"/>
      <c r="S25" s="306"/>
      <c r="T25" s="306"/>
      <c r="U25" s="306">
        <f>K25-Q25</f>
        <v>9000</v>
      </c>
      <c r="V25" s="307"/>
    </row>
    <row r="26" spans="1:22" ht="30">
      <c r="A26" s="296">
        <v>4</v>
      </c>
      <c r="B26" s="308" t="s">
        <v>235</v>
      </c>
      <c r="C26" s="298" t="s">
        <v>238</v>
      </c>
      <c r="D26" s="299" t="s">
        <v>239</v>
      </c>
      <c r="E26" s="299"/>
      <c r="F26" s="299" t="s">
        <v>240</v>
      </c>
      <c r="G26" s="300"/>
      <c r="H26" s="301"/>
      <c r="I26" s="302">
        <v>46204</v>
      </c>
      <c r="J26" s="302">
        <v>46234</v>
      </c>
      <c r="K26" s="303">
        <v>10000</v>
      </c>
      <c r="L26" s="304"/>
      <c r="M26" s="304"/>
      <c r="N26" s="305"/>
      <c r="O26" s="304"/>
      <c r="P26" s="304"/>
      <c r="Q26" s="306">
        <f>+K26*10%</f>
        <v>1000</v>
      </c>
      <c r="R26" s="306"/>
      <c r="S26" s="306"/>
      <c r="T26" s="306"/>
      <c r="U26" s="306">
        <f>K26-Q26</f>
        <v>9000</v>
      </c>
      <c r="V26" s="307"/>
    </row>
    <row r="27" spans="1:22" s="60" customFormat="1" ht="47.25">
      <c r="A27" s="309"/>
      <c r="B27" s="310"/>
      <c r="C27" s="310"/>
      <c r="D27" s="310"/>
      <c r="E27" s="310"/>
      <c r="F27" s="310"/>
      <c r="G27" s="310"/>
      <c r="H27" s="310"/>
      <c r="I27" s="310"/>
      <c r="J27" s="310" t="s">
        <v>52</v>
      </c>
      <c r="K27" s="311">
        <f t="shared" ref="K27:U27" si="1">SUM(K23:K26)</f>
        <v>40000</v>
      </c>
      <c r="L27" s="312">
        <f t="shared" si="1"/>
        <v>0</v>
      </c>
      <c r="M27" s="312">
        <f t="shared" si="1"/>
        <v>0</v>
      </c>
      <c r="N27" s="312">
        <f t="shared" si="1"/>
        <v>0</v>
      </c>
      <c r="O27" s="312">
        <f t="shared" si="1"/>
        <v>0</v>
      </c>
      <c r="P27" s="312">
        <f t="shared" si="1"/>
        <v>0</v>
      </c>
      <c r="Q27" s="312">
        <f t="shared" si="1"/>
        <v>4000</v>
      </c>
      <c r="R27" s="312">
        <f t="shared" si="1"/>
        <v>0</v>
      </c>
      <c r="S27" s="312">
        <f t="shared" si="1"/>
        <v>0</v>
      </c>
      <c r="T27" s="312">
        <f t="shared" si="1"/>
        <v>0</v>
      </c>
      <c r="U27" s="312">
        <f t="shared" si="1"/>
        <v>36000</v>
      </c>
      <c r="V27" s="312"/>
    </row>
    <row r="28" spans="1:22" s="113" customFormat="1" ht="15.75">
      <c r="A28" s="313"/>
      <c r="B28" s="314"/>
      <c r="C28" s="314"/>
      <c r="D28" s="314"/>
      <c r="E28" s="314"/>
      <c r="F28" s="314"/>
      <c r="G28" s="314"/>
      <c r="H28" s="314"/>
      <c r="I28" s="314"/>
      <c r="J28" s="314"/>
      <c r="K28" s="315"/>
      <c r="L28" s="315"/>
      <c r="M28" s="315"/>
      <c r="N28" s="315"/>
      <c r="O28" s="315"/>
      <c r="P28" s="315"/>
      <c r="Q28" s="315"/>
      <c r="R28" s="315"/>
      <c r="S28" s="315"/>
      <c r="T28" s="315"/>
      <c r="U28" s="315"/>
      <c r="V28" s="315"/>
    </row>
    <row r="29" spans="1:22" s="113" customFormat="1" ht="15.75">
      <c r="A29" s="313"/>
      <c r="B29" s="314"/>
      <c r="C29" s="314"/>
      <c r="D29" s="314"/>
      <c r="E29" s="314"/>
      <c r="F29" s="314"/>
      <c r="G29" s="314"/>
      <c r="H29" s="314"/>
      <c r="I29" s="314"/>
      <c r="J29" s="314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</row>
    <row r="30" spans="1:22" s="113" customFormat="1" ht="15.75">
      <c r="A30" s="313"/>
      <c r="B30" s="314"/>
      <c r="C30" s="314"/>
      <c r="D30" s="314"/>
      <c r="E30" s="314"/>
      <c r="F30" s="314"/>
      <c r="G30" s="314"/>
      <c r="H30" s="314"/>
      <c r="I30" s="314"/>
      <c r="J30" s="314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</row>
    <row r="31" spans="1:22" ht="15.75">
      <c r="A31" s="60"/>
      <c r="B31" s="316" t="s">
        <v>85</v>
      </c>
      <c r="C31" s="60"/>
      <c r="D31" s="60"/>
      <c r="E31" s="60"/>
      <c r="F31" s="357" t="s">
        <v>86</v>
      </c>
      <c r="G31" s="357"/>
      <c r="H31" s="60"/>
      <c r="I31" s="60"/>
      <c r="J31" s="24"/>
      <c r="K31" s="60"/>
      <c r="L31" s="60"/>
      <c r="M31" s="24" t="s">
        <v>87</v>
      </c>
      <c r="N31" s="317"/>
      <c r="O31" s="60"/>
      <c r="P31" s="60"/>
      <c r="Q31" s="60"/>
      <c r="R31" s="60"/>
      <c r="S31" s="60"/>
      <c r="T31" s="60"/>
      <c r="U31" s="60"/>
      <c r="V31" s="60"/>
    </row>
    <row r="32" spans="1:22" ht="24" customHeight="1">
      <c r="A32" s="60"/>
      <c r="B32" s="318" t="s">
        <v>127</v>
      </c>
      <c r="C32" s="60"/>
      <c r="D32" s="60"/>
      <c r="E32" s="60"/>
      <c r="F32" s="358" t="s">
        <v>107</v>
      </c>
      <c r="G32" s="358"/>
      <c r="H32" s="60"/>
      <c r="I32" s="60"/>
      <c r="J32" s="317"/>
      <c r="K32" s="319"/>
      <c r="L32" s="60"/>
      <c r="M32" s="317" t="s">
        <v>225</v>
      </c>
      <c r="N32" s="320"/>
      <c r="O32" s="60"/>
      <c r="P32" s="60"/>
      <c r="Q32" s="60"/>
      <c r="R32" s="60"/>
      <c r="S32" s="60"/>
      <c r="T32" s="60"/>
      <c r="U32" s="60"/>
      <c r="V32" s="60"/>
    </row>
    <row r="33" spans="1:22" ht="31.5">
      <c r="A33" s="60"/>
      <c r="B33" s="321" t="s">
        <v>128</v>
      </c>
      <c r="C33" s="60"/>
      <c r="D33" s="60"/>
      <c r="E33" s="60"/>
      <c r="F33" s="355" t="s">
        <v>88</v>
      </c>
      <c r="G33" s="355"/>
      <c r="H33" s="60"/>
      <c r="I33" s="60"/>
      <c r="J33" s="320"/>
      <c r="K33" s="60"/>
      <c r="L33" s="60"/>
      <c r="M33" s="320" t="s">
        <v>89</v>
      </c>
      <c r="N33" s="60"/>
      <c r="O33" s="60"/>
      <c r="P33" s="60"/>
      <c r="Q33" s="60"/>
      <c r="R33" s="60"/>
      <c r="S33" s="60"/>
      <c r="T33" s="60"/>
      <c r="U33" s="60"/>
      <c r="V33" s="60"/>
    </row>
    <row r="34" spans="1:22" ht="15.75">
      <c r="A34" s="60"/>
      <c r="B34" s="356"/>
      <c r="C34" s="356"/>
      <c r="D34" s="24"/>
      <c r="E34" s="356"/>
      <c r="F34" s="356"/>
      <c r="G34" s="24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</row>
    <row r="35" spans="1:2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</sheetData>
  <mergeCells count="55">
    <mergeCell ref="Q21:Q22"/>
    <mergeCell ref="R21:R22"/>
    <mergeCell ref="T21:T22"/>
    <mergeCell ref="F20:F22"/>
    <mergeCell ref="A19:V19"/>
    <mergeCell ref="L20:R20"/>
    <mergeCell ref="S20:T20"/>
    <mergeCell ref="U20:U22"/>
    <mergeCell ref="V20:V22"/>
    <mergeCell ref="L21:M21"/>
    <mergeCell ref="A20:A22"/>
    <mergeCell ref="B20:B22"/>
    <mergeCell ref="A2:V2"/>
    <mergeCell ref="A3:V3"/>
    <mergeCell ref="A4:V4"/>
    <mergeCell ref="A5:V5"/>
    <mergeCell ref="A7:A9"/>
    <mergeCell ref="S21:S22"/>
    <mergeCell ref="S8:S9"/>
    <mergeCell ref="T8:T9"/>
    <mergeCell ref="K7:K9"/>
    <mergeCell ref="G20:G22"/>
    <mergeCell ref="H20:H22"/>
    <mergeCell ref="N21:N22"/>
    <mergeCell ref="O21:P21"/>
    <mergeCell ref="I20:J21"/>
    <mergeCell ref="K20:K22"/>
    <mergeCell ref="F15:G15"/>
    <mergeCell ref="F16:G16"/>
    <mergeCell ref="F17:G17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33:G33"/>
    <mergeCell ref="B34:C34"/>
    <mergeCell ref="E34:F34"/>
    <mergeCell ref="F31:G31"/>
    <mergeCell ref="F32:G32"/>
    <mergeCell ref="H7:H9"/>
    <mergeCell ref="E20:E22"/>
    <mergeCell ref="C20:C22"/>
    <mergeCell ref="D20:D22"/>
    <mergeCell ref="B7:B9"/>
  </mergeCells>
  <pageMargins left="0.7" right="0.7" top="0.75" bottom="0.75" header="0.3" footer="0.3"/>
  <pageSetup paperSize="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"/>
  <sheetViews>
    <sheetView tabSelected="1" workbookViewId="0">
      <selection activeCell="A13" sqref="A13:D13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4.85546875" customWidth="1"/>
    <col min="6" max="7" width="11.7109375" hidden="1" customWidth="1"/>
    <col min="8" max="8" width="12.42578125" hidden="1" customWidth="1"/>
    <col min="9" max="9" width="1.140625" hidden="1" customWidth="1"/>
    <col min="10" max="10" width="11.5703125" hidden="1" customWidth="1"/>
    <col min="11" max="11" width="12.5703125" customWidth="1"/>
    <col min="12" max="17" width="0" hidden="1" customWidth="1"/>
    <col min="18" max="18" width="18.85546875" customWidth="1"/>
  </cols>
  <sheetData>
    <row r="3" spans="1:18">
      <c r="A3" s="121" t="s">
        <v>112</v>
      </c>
      <c r="B3" s="121"/>
      <c r="C3" s="121" t="s">
        <v>115</v>
      </c>
      <c r="D3" s="121"/>
      <c r="E3" s="121"/>
      <c r="F3" s="121"/>
      <c r="G3" s="223"/>
      <c r="H3" s="121"/>
      <c r="I3" s="121"/>
      <c r="J3" s="121"/>
    </row>
    <row r="4" spans="1:18">
      <c r="A4" s="122" t="s">
        <v>113</v>
      </c>
      <c r="B4" s="122"/>
      <c r="C4" s="122" t="s">
        <v>116</v>
      </c>
      <c r="D4" s="122"/>
      <c r="E4" s="122"/>
      <c r="F4" s="122"/>
      <c r="G4" s="122"/>
      <c r="H4" s="122"/>
      <c r="I4" s="122"/>
      <c r="J4" s="122"/>
    </row>
    <row r="5" spans="1:18">
      <c r="A5" s="122"/>
      <c r="B5" s="123"/>
      <c r="C5" s="121" t="s">
        <v>94</v>
      </c>
      <c r="D5" s="123"/>
      <c r="E5" s="123"/>
      <c r="F5" s="122"/>
      <c r="G5" s="122"/>
      <c r="H5" s="121"/>
      <c r="I5" s="121"/>
      <c r="J5" s="121"/>
    </row>
    <row r="6" spans="1:18">
      <c r="A6" s="122"/>
      <c r="B6" s="122"/>
      <c r="C6" s="122"/>
      <c r="D6" s="122"/>
      <c r="E6" s="122"/>
      <c r="F6" s="122"/>
      <c r="G6" s="122"/>
      <c r="H6" s="122"/>
      <c r="I6" s="122"/>
      <c r="J6" s="122"/>
      <c r="R6" s="213">
        <v>46234</v>
      </c>
    </row>
    <row r="7" spans="1:18" ht="73.5" customHeight="1">
      <c r="A7" s="195" t="s">
        <v>81</v>
      </c>
      <c r="B7" s="195" t="s">
        <v>82</v>
      </c>
      <c r="C7" s="195" t="s">
        <v>209</v>
      </c>
      <c r="D7" s="195" t="s">
        <v>83</v>
      </c>
      <c r="E7" s="195" t="s">
        <v>84</v>
      </c>
      <c r="F7" s="195" t="s">
        <v>245</v>
      </c>
      <c r="G7" s="195" t="s">
        <v>245</v>
      </c>
      <c r="H7" s="195" t="s">
        <v>226</v>
      </c>
      <c r="I7" s="195" t="s">
        <v>246</v>
      </c>
      <c r="J7" s="195" t="s">
        <v>246</v>
      </c>
      <c r="K7" s="195" t="s">
        <v>247</v>
      </c>
      <c r="L7" s="195" t="s">
        <v>248</v>
      </c>
      <c r="M7" s="195" t="s">
        <v>249</v>
      </c>
      <c r="N7" s="195" t="s">
        <v>250</v>
      </c>
      <c r="O7" s="195" t="s">
        <v>251</v>
      </c>
      <c r="P7" s="195" t="s">
        <v>252</v>
      </c>
      <c r="Q7" s="195" t="s">
        <v>253</v>
      </c>
      <c r="R7" s="195" t="s">
        <v>210</v>
      </c>
    </row>
    <row r="8" spans="1:18" ht="25.5">
      <c r="A8" s="19">
        <v>1</v>
      </c>
      <c r="B8" s="124" t="s">
        <v>254</v>
      </c>
      <c r="C8" s="125" t="s">
        <v>101</v>
      </c>
      <c r="D8" s="125" t="s">
        <v>102</v>
      </c>
      <c r="E8" s="126">
        <v>1650</v>
      </c>
      <c r="F8" s="126"/>
      <c r="G8" s="126"/>
      <c r="H8" s="126"/>
      <c r="I8" s="126"/>
      <c r="J8" s="126"/>
      <c r="K8" s="126"/>
      <c r="L8" s="126"/>
      <c r="M8" s="126"/>
      <c r="N8" s="126"/>
      <c r="O8" s="234"/>
      <c r="P8" s="234"/>
      <c r="Q8" s="234"/>
      <c r="R8" s="196">
        <f>SUM(E8:Q8)</f>
        <v>1650</v>
      </c>
    </row>
    <row r="9" spans="1:18">
      <c r="A9" s="19">
        <v>2</v>
      </c>
      <c r="B9" s="127" t="s">
        <v>97</v>
      </c>
      <c r="C9" s="128" t="s">
        <v>104</v>
      </c>
      <c r="D9" s="129" t="s">
        <v>103</v>
      </c>
      <c r="E9" s="130">
        <v>34506</v>
      </c>
      <c r="F9" s="130"/>
      <c r="G9" s="130"/>
      <c r="H9" s="130"/>
      <c r="I9" s="130"/>
      <c r="J9" s="130"/>
      <c r="K9" s="130"/>
      <c r="L9" s="130"/>
      <c r="M9" s="130"/>
      <c r="N9" s="130"/>
      <c r="O9" s="234"/>
      <c r="P9" s="234"/>
      <c r="Q9" s="234"/>
      <c r="R9" s="196">
        <f>SUM(E9:Q9)</f>
        <v>34506</v>
      </c>
    </row>
    <row r="10" spans="1:18">
      <c r="A10" s="19">
        <v>3</v>
      </c>
      <c r="B10" s="131" t="s">
        <v>98</v>
      </c>
      <c r="C10" s="125" t="s">
        <v>105</v>
      </c>
      <c r="D10" s="125" t="s">
        <v>102</v>
      </c>
      <c r="E10" s="130">
        <v>23600</v>
      </c>
      <c r="F10" s="130"/>
      <c r="G10" s="130"/>
      <c r="H10" s="130"/>
      <c r="I10" s="130"/>
      <c r="J10" s="130"/>
      <c r="K10" s="130"/>
      <c r="L10" s="130"/>
      <c r="M10" s="130"/>
      <c r="N10" s="130"/>
      <c r="O10" s="234"/>
      <c r="P10" s="234"/>
      <c r="Q10" s="234"/>
      <c r="R10" s="196">
        <f>SUM(E10:Q10)</f>
        <v>23600</v>
      </c>
    </row>
    <row r="11" spans="1:18">
      <c r="A11" s="19">
        <v>4</v>
      </c>
      <c r="B11" s="131" t="s">
        <v>99</v>
      </c>
      <c r="C11" s="125" t="s">
        <v>106</v>
      </c>
      <c r="D11" s="125" t="s">
        <v>102</v>
      </c>
      <c r="E11" s="130">
        <v>27968</v>
      </c>
      <c r="F11" s="130"/>
      <c r="G11" s="130"/>
      <c r="H11" s="130"/>
      <c r="I11" s="130"/>
      <c r="J11" s="130"/>
      <c r="K11" s="130"/>
      <c r="L11" s="130"/>
      <c r="M11" s="130"/>
      <c r="N11" s="130"/>
      <c r="O11" s="234"/>
      <c r="P11" s="234"/>
      <c r="Q11" s="234"/>
      <c r="R11" s="196">
        <f>SUM(E11:Q11)</f>
        <v>27968</v>
      </c>
    </row>
    <row r="12" spans="1:18">
      <c r="A12" s="19">
        <v>5</v>
      </c>
      <c r="B12" s="131" t="s">
        <v>100</v>
      </c>
      <c r="C12" s="128" t="s">
        <v>104</v>
      </c>
      <c r="D12" s="129" t="s">
        <v>102</v>
      </c>
      <c r="E12" s="130">
        <v>101758.7</v>
      </c>
      <c r="F12" s="130"/>
      <c r="G12" s="130"/>
      <c r="H12" s="130"/>
      <c r="I12" s="130"/>
      <c r="J12" s="130"/>
      <c r="K12" s="130"/>
      <c r="L12" s="130"/>
      <c r="M12" s="130"/>
      <c r="N12" s="130"/>
      <c r="O12" s="234"/>
      <c r="P12" s="234"/>
      <c r="Q12" s="234"/>
      <c r="R12" s="196">
        <f>SUM(E12:Q12)</f>
        <v>101758.7</v>
      </c>
    </row>
    <row r="13" spans="1:18" ht="18.75">
      <c r="A13" s="410" t="s">
        <v>114</v>
      </c>
      <c r="B13" s="411"/>
      <c r="C13" s="411"/>
      <c r="D13" s="411"/>
      <c r="E13" s="235">
        <f t="shared" ref="E13:P13" si="0">SUM(E8:E12)</f>
        <v>189482.7</v>
      </c>
      <c r="F13" s="235">
        <f t="shared" si="0"/>
        <v>0</v>
      </c>
      <c r="G13" s="235">
        <f t="shared" si="0"/>
        <v>0</v>
      </c>
      <c r="H13" s="235">
        <f t="shared" si="0"/>
        <v>0</v>
      </c>
      <c r="I13" s="235">
        <f t="shared" si="0"/>
        <v>0</v>
      </c>
      <c r="J13" s="235">
        <f t="shared" si="0"/>
        <v>0</v>
      </c>
      <c r="K13" s="235">
        <f t="shared" si="0"/>
        <v>0</v>
      </c>
      <c r="L13" s="235">
        <f t="shared" si="0"/>
        <v>0</v>
      </c>
      <c r="M13" s="235">
        <f t="shared" si="0"/>
        <v>0</v>
      </c>
      <c r="N13" s="235">
        <f t="shared" si="0"/>
        <v>0</v>
      </c>
      <c r="O13" s="235">
        <f t="shared" si="0"/>
        <v>0</v>
      </c>
      <c r="P13" s="235">
        <f t="shared" si="0"/>
        <v>0</v>
      </c>
      <c r="Q13" s="235"/>
      <c r="R13" s="236">
        <f>SUM(R8:R12)</f>
        <v>189482.7</v>
      </c>
    </row>
  </sheetData>
  <mergeCells count="1">
    <mergeCell ref="A13:D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opLeftCell="B1" workbookViewId="0">
      <selection activeCell="A14" sqref="A14"/>
    </sheetView>
  </sheetViews>
  <sheetFormatPr baseColWidth="10" defaultRowHeight="15"/>
  <cols>
    <col min="1" max="1" width="6.140625" customWidth="1"/>
    <col min="2" max="2" width="17.7109375" customWidth="1"/>
    <col min="3" max="3" width="11.42578125" customWidth="1"/>
    <col min="4" max="4" width="14.85546875" bestFit="1" customWidth="1"/>
  </cols>
  <sheetData>
    <row r="2" spans="1:12" ht="15.75">
      <c r="B2" s="413" t="s">
        <v>132</v>
      </c>
      <c r="C2" s="413"/>
      <c r="D2" s="413"/>
      <c r="E2" s="413"/>
      <c r="F2" s="413"/>
      <c r="G2" s="413"/>
      <c r="H2" s="413"/>
      <c r="I2" s="413"/>
      <c r="J2" s="413"/>
      <c r="K2" s="137"/>
      <c r="L2" s="137"/>
    </row>
    <row r="3" spans="1:12" ht="15.75">
      <c r="B3" s="413"/>
      <c r="C3" s="413"/>
      <c r="D3" s="413"/>
      <c r="E3" s="413"/>
      <c r="F3" s="413"/>
      <c r="G3" s="413"/>
      <c r="H3" s="413"/>
      <c r="I3" s="413"/>
      <c r="J3" s="413"/>
      <c r="K3" s="137"/>
      <c r="L3" s="137"/>
    </row>
    <row r="4" spans="1:12" ht="15.75">
      <c r="B4" s="413" t="s">
        <v>134</v>
      </c>
      <c r="C4" s="413"/>
      <c r="D4" s="413"/>
      <c r="E4" s="413"/>
      <c r="F4" s="413"/>
      <c r="G4" s="413"/>
      <c r="H4" s="413"/>
      <c r="I4" s="413"/>
      <c r="J4" s="413"/>
      <c r="K4" s="137"/>
      <c r="L4" s="137"/>
    </row>
    <row r="5" spans="1:12" ht="15.75">
      <c r="B5" s="414" t="s">
        <v>182</v>
      </c>
      <c r="C5" s="414"/>
      <c r="D5" s="414"/>
      <c r="E5" s="414"/>
      <c r="F5" s="414"/>
      <c r="G5" s="414"/>
      <c r="H5" s="414"/>
      <c r="I5" s="414"/>
      <c r="J5" s="414"/>
      <c r="K5" s="414"/>
      <c r="L5" s="414"/>
    </row>
    <row r="6" spans="1:12" ht="15.75">
      <c r="A6" s="415" t="s">
        <v>264</v>
      </c>
      <c r="B6" s="415"/>
      <c r="C6" s="416"/>
      <c r="D6" s="416"/>
      <c r="E6" s="416"/>
      <c r="F6" s="416"/>
      <c r="G6" s="416"/>
      <c r="H6" s="416"/>
      <c r="I6" s="416"/>
      <c r="J6" s="416"/>
      <c r="K6" s="416"/>
      <c r="L6" s="237"/>
    </row>
    <row r="7" spans="1:12" ht="15" customHeight="1">
      <c r="A7" s="417" t="s">
        <v>183</v>
      </c>
      <c r="B7" s="419" t="s">
        <v>211</v>
      </c>
      <c r="C7" s="197"/>
      <c r="D7" s="421" t="s">
        <v>255</v>
      </c>
      <c r="E7" s="421"/>
      <c r="F7" s="421"/>
      <c r="G7" s="421"/>
      <c r="H7" s="421"/>
      <c r="I7" s="421"/>
      <c r="J7" s="421"/>
      <c r="K7" s="421"/>
      <c r="L7" s="238"/>
    </row>
    <row r="8" spans="1:12" ht="15" customHeight="1">
      <c r="A8" s="418"/>
      <c r="B8" s="420"/>
      <c r="C8" s="239" t="s">
        <v>137</v>
      </c>
      <c r="D8" s="240" t="s">
        <v>256</v>
      </c>
      <c r="E8" s="241" t="s">
        <v>185</v>
      </c>
      <c r="F8" s="241">
        <v>2020</v>
      </c>
      <c r="G8" s="241">
        <v>2021</v>
      </c>
      <c r="H8" s="241">
        <v>2022</v>
      </c>
      <c r="I8" s="241">
        <v>2023</v>
      </c>
      <c r="J8" s="241">
        <v>2024</v>
      </c>
      <c r="K8" s="242">
        <v>2025</v>
      </c>
      <c r="L8" s="243">
        <v>2026</v>
      </c>
    </row>
    <row r="9" spans="1:12" ht="25.5">
      <c r="A9" s="19">
        <v>1</v>
      </c>
      <c r="B9" s="124" t="s">
        <v>254</v>
      </c>
      <c r="C9" s="244">
        <f t="shared" ref="C9:C14" si="0">SUM(D9:L9)</f>
        <v>1650</v>
      </c>
      <c r="D9" s="245"/>
      <c r="E9" s="246"/>
      <c r="F9" s="198">
        <v>1650</v>
      </c>
      <c r="G9" s="246"/>
      <c r="H9" s="184"/>
      <c r="I9" s="184"/>
      <c r="J9" s="246"/>
      <c r="K9" s="247"/>
      <c r="L9" s="248"/>
    </row>
    <row r="10" spans="1:12">
      <c r="A10" s="19">
        <v>2</v>
      </c>
      <c r="B10" s="127" t="s">
        <v>97</v>
      </c>
      <c r="C10" s="244">
        <f t="shared" si="0"/>
        <v>34506</v>
      </c>
      <c r="D10" s="249"/>
      <c r="E10" s="198">
        <v>34506</v>
      </c>
      <c r="F10" s="198"/>
      <c r="G10" s="246"/>
      <c r="H10" s="184"/>
      <c r="I10" s="184"/>
      <c r="J10" s="246"/>
      <c r="K10" s="247"/>
      <c r="L10" s="198"/>
    </row>
    <row r="11" spans="1:12">
      <c r="A11" s="19">
        <v>3</v>
      </c>
      <c r="B11" s="131" t="s">
        <v>98</v>
      </c>
      <c r="C11" s="244">
        <f t="shared" si="0"/>
        <v>23600</v>
      </c>
      <c r="D11" s="249"/>
      <c r="E11" s="198">
        <v>23600</v>
      </c>
      <c r="F11" s="198"/>
      <c r="G11" s="246"/>
      <c r="H11" s="184"/>
      <c r="I11" s="184"/>
      <c r="J11" s="246"/>
      <c r="K11" s="247"/>
      <c r="L11" s="198"/>
    </row>
    <row r="12" spans="1:12">
      <c r="A12" s="19">
        <v>4</v>
      </c>
      <c r="B12" s="131" t="s">
        <v>99</v>
      </c>
      <c r="C12" s="244">
        <f t="shared" si="0"/>
        <v>27968</v>
      </c>
      <c r="D12" s="249"/>
      <c r="E12" s="246">
        <v>27968</v>
      </c>
      <c r="F12" s="198"/>
      <c r="G12" s="246"/>
      <c r="H12" s="184"/>
      <c r="I12" s="250"/>
      <c r="J12" s="246"/>
      <c r="K12" s="247"/>
      <c r="L12" s="198"/>
    </row>
    <row r="13" spans="1:12">
      <c r="A13" s="19">
        <v>5</v>
      </c>
      <c r="B13" s="131" t="s">
        <v>100</v>
      </c>
      <c r="C13" s="244">
        <f t="shared" si="0"/>
        <v>101758.70000000001</v>
      </c>
      <c r="D13" s="249"/>
      <c r="E13" s="247">
        <v>54113.4</v>
      </c>
      <c r="F13" s="198">
        <v>47645.3</v>
      </c>
      <c r="G13" s="251"/>
      <c r="H13" s="184"/>
      <c r="I13" s="250"/>
      <c r="J13" s="249"/>
      <c r="K13" s="247"/>
      <c r="L13" s="198"/>
    </row>
    <row r="14" spans="1:12">
      <c r="A14" s="252"/>
      <c r="B14" s="253"/>
      <c r="C14" s="244">
        <f t="shared" si="0"/>
        <v>0</v>
      </c>
      <c r="D14" s="249"/>
      <c r="E14" s="246"/>
      <c r="F14" s="254"/>
      <c r="G14" s="246"/>
      <c r="H14" s="254"/>
      <c r="I14" s="254"/>
      <c r="J14" s="246"/>
      <c r="K14" s="247"/>
      <c r="L14" s="198"/>
    </row>
    <row r="15" spans="1:12">
      <c r="A15" s="255" t="s">
        <v>37</v>
      </c>
      <c r="B15" s="256"/>
      <c r="C15" s="257">
        <f t="shared" ref="C15:L15" si="1">SUM(C9:C14)</f>
        <v>189482.7</v>
      </c>
      <c r="D15" s="258">
        <f t="shared" si="1"/>
        <v>0</v>
      </c>
      <c r="E15" s="258">
        <f t="shared" si="1"/>
        <v>140187.4</v>
      </c>
      <c r="F15" s="258">
        <f t="shared" si="1"/>
        <v>49295.3</v>
      </c>
      <c r="G15" s="258">
        <f t="shared" si="1"/>
        <v>0</v>
      </c>
      <c r="H15" s="258">
        <f t="shared" si="1"/>
        <v>0</v>
      </c>
      <c r="I15" s="258">
        <f t="shared" si="1"/>
        <v>0</v>
      </c>
      <c r="J15" s="258">
        <f t="shared" si="1"/>
        <v>0</v>
      </c>
      <c r="K15" s="259">
        <f t="shared" si="1"/>
        <v>0</v>
      </c>
      <c r="L15" s="258">
        <f t="shared" si="1"/>
        <v>0</v>
      </c>
    </row>
    <row r="18" spans="2:9">
      <c r="B18" s="233" t="s">
        <v>257</v>
      </c>
      <c r="C18" s="233"/>
      <c r="D18" s="412" t="s">
        <v>130</v>
      </c>
      <c r="E18" s="412"/>
      <c r="F18" s="187" t="s">
        <v>187</v>
      </c>
      <c r="G18" s="231"/>
    </row>
    <row r="19" spans="2:9" ht="14.25" customHeight="1">
      <c r="B19" s="232" t="s">
        <v>258</v>
      </c>
      <c r="C19" s="232"/>
      <c r="D19" s="350" t="s">
        <v>88</v>
      </c>
      <c r="E19" s="350"/>
      <c r="F19" s="93" t="s">
        <v>259</v>
      </c>
      <c r="G19" s="93"/>
      <c r="H19" s="237"/>
      <c r="I19" s="237"/>
    </row>
    <row r="20" spans="2:9" ht="15.75">
      <c r="B20" s="237"/>
      <c r="C20" s="237"/>
      <c r="D20" s="237"/>
      <c r="E20" s="237"/>
      <c r="F20" s="237"/>
      <c r="G20" s="237"/>
      <c r="H20" s="237"/>
      <c r="I20" s="237"/>
    </row>
    <row r="21" spans="2:9" ht="15.75">
      <c r="B21" s="237"/>
      <c r="C21" s="233"/>
      <c r="D21" s="233"/>
      <c r="E21" s="412"/>
      <c r="F21" s="412"/>
      <c r="G21" s="187"/>
      <c r="H21" s="231"/>
      <c r="I21" s="237"/>
    </row>
    <row r="22" spans="2:9" ht="15.75">
      <c r="B22" s="237"/>
      <c r="C22" s="232"/>
      <c r="D22" s="232"/>
      <c r="E22" s="350"/>
      <c r="F22" s="350"/>
      <c r="G22" s="93"/>
      <c r="H22" s="93"/>
      <c r="I22" s="237"/>
    </row>
    <row r="23" spans="2:9" ht="15.75">
      <c r="B23" s="237"/>
      <c r="C23" s="237"/>
      <c r="D23" s="237"/>
      <c r="E23" s="237"/>
      <c r="F23" s="237"/>
      <c r="G23" s="237"/>
      <c r="H23" s="237"/>
      <c r="I23" s="237"/>
    </row>
  </sheetData>
  <mergeCells count="12">
    <mergeCell ref="B2:J2"/>
    <mergeCell ref="B5:L5"/>
    <mergeCell ref="A6:K6"/>
    <mergeCell ref="A7:A8"/>
    <mergeCell ref="B7:B8"/>
    <mergeCell ref="D7:K7"/>
    <mergeCell ref="E21:F21"/>
    <mergeCell ref="E22:F22"/>
    <mergeCell ref="D18:E18"/>
    <mergeCell ref="D19:E19"/>
    <mergeCell ref="B4:J4"/>
    <mergeCell ref="B3:J3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4" workbookViewId="0">
      <selection activeCell="F19" sqref="F19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10" ht="15.75">
      <c r="A1" s="188"/>
      <c r="B1" s="188"/>
      <c r="C1" s="188"/>
      <c r="D1" s="188"/>
      <c r="E1" s="188"/>
      <c r="F1" s="188"/>
      <c r="G1" s="188"/>
      <c r="H1" s="188"/>
      <c r="I1" s="188"/>
    </row>
    <row r="2" spans="1:10" ht="15.75">
      <c r="A2" s="188"/>
      <c r="B2" s="188"/>
      <c r="C2" s="188"/>
      <c r="D2" s="188"/>
      <c r="E2" s="188"/>
      <c r="F2" s="188"/>
      <c r="G2" s="188"/>
      <c r="H2" s="188"/>
      <c r="I2" s="188"/>
    </row>
    <row r="3" spans="1:10" ht="15.75">
      <c r="A3" s="188"/>
      <c r="B3" s="188"/>
      <c r="C3" s="188"/>
      <c r="D3" s="188"/>
      <c r="E3" s="188"/>
      <c r="F3" s="188"/>
      <c r="G3" s="188"/>
      <c r="H3" s="188"/>
      <c r="I3" s="188"/>
    </row>
    <row r="4" spans="1:10" ht="15.75">
      <c r="A4" s="414" t="s">
        <v>182</v>
      </c>
      <c r="B4" s="422"/>
      <c r="C4" s="422"/>
      <c r="D4" s="422"/>
      <c r="E4" s="422"/>
      <c r="F4" s="422"/>
      <c r="G4" s="422"/>
      <c r="H4" s="422"/>
      <c r="I4" s="422"/>
    </row>
    <row r="5" spans="1:10" ht="15.75">
      <c r="A5" s="415" t="s">
        <v>266</v>
      </c>
      <c r="B5" s="415"/>
      <c r="C5" s="416"/>
      <c r="D5" s="416"/>
      <c r="E5" s="416"/>
      <c r="F5" s="416"/>
      <c r="G5" s="416"/>
      <c r="H5" s="416"/>
      <c r="I5" s="416"/>
    </row>
    <row r="6" spans="1:10" ht="18.75">
      <c r="A6" s="423" t="s">
        <v>265</v>
      </c>
      <c r="B6" s="423"/>
      <c r="C6" s="423"/>
      <c r="D6" s="423"/>
      <c r="E6" s="423"/>
      <c r="F6" s="423"/>
      <c r="G6" s="423"/>
      <c r="H6" s="423"/>
      <c r="I6" s="205"/>
    </row>
    <row r="7" spans="1:10">
      <c r="A7" s="424" t="s">
        <v>213</v>
      </c>
      <c r="B7" s="424"/>
      <c r="C7" s="424"/>
      <c r="D7" s="424" t="s">
        <v>214</v>
      </c>
      <c r="E7" s="424"/>
      <c r="F7" s="424"/>
      <c r="G7" s="424"/>
      <c r="H7" s="424"/>
      <c r="I7" s="424"/>
    </row>
    <row r="8" spans="1:10" ht="60">
      <c r="A8" s="206" t="s">
        <v>56</v>
      </c>
      <c r="B8" s="206" t="s">
        <v>215</v>
      </c>
      <c r="C8" s="207" t="s">
        <v>216</v>
      </c>
      <c r="D8" s="206" t="s">
        <v>217</v>
      </c>
      <c r="E8" s="206" t="s">
        <v>218</v>
      </c>
      <c r="F8" s="206" t="s">
        <v>227</v>
      </c>
      <c r="G8" s="206" t="s">
        <v>219</v>
      </c>
      <c r="H8" s="206" t="s">
        <v>220</v>
      </c>
      <c r="I8" s="206" t="s">
        <v>221</v>
      </c>
      <c r="J8" s="206" t="s">
        <v>222</v>
      </c>
    </row>
    <row r="9" spans="1:10">
      <c r="A9" s="260" t="s">
        <v>186</v>
      </c>
      <c r="B9" s="261">
        <v>131231381</v>
      </c>
      <c r="C9" s="262" t="s">
        <v>195</v>
      </c>
      <c r="D9" s="263">
        <v>43874</v>
      </c>
      <c r="E9" s="260">
        <f>SUM(F9:J9)</f>
        <v>1650</v>
      </c>
      <c r="F9" s="260"/>
      <c r="G9" s="260"/>
      <c r="H9" s="260"/>
      <c r="I9" s="260"/>
      <c r="J9" s="260">
        <v>1650</v>
      </c>
    </row>
    <row r="10" spans="1:10">
      <c r="A10" s="260" t="s">
        <v>97</v>
      </c>
      <c r="B10" s="261">
        <v>107017496</v>
      </c>
      <c r="C10" s="262">
        <v>6448</v>
      </c>
      <c r="D10" s="263">
        <v>42515</v>
      </c>
      <c r="E10" s="260">
        <f t="shared" ref="E10:E16" si="0">SUM(F10:J10)</f>
        <v>34506</v>
      </c>
      <c r="F10" s="260"/>
      <c r="G10" s="260"/>
      <c r="H10" s="260"/>
      <c r="I10" s="260"/>
      <c r="J10" s="260">
        <v>34506</v>
      </c>
    </row>
    <row r="11" spans="1:10">
      <c r="A11" s="260" t="s">
        <v>98</v>
      </c>
      <c r="B11" s="208" t="s">
        <v>223</v>
      </c>
      <c r="C11" s="262">
        <v>3</v>
      </c>
      <c r="D11" s="263">
        <v>42388</v>
      </c>
      <c r="E11" s="260">
        <f t="shared" si="0"/>
        <v>23600</v>
      </c>
      <c r="F11" s="260"/>
      <c r="G11" s="260"/>
      <c r="H11" s="260"/>
      <c r="I11" s="260"/>
      <c r="J11" s="260">
        <v>23600</v>
      </c>
    </row>
    <row r="12" spans="1:10">
      <c r="A12" s="260" t="s">
        <v>99</v>
      </c>
      <c r="B12" s="261">
        <v>131098037</v>
      </c>
      <c r="C12" s="262">
        <v>50</v>
      </c>
      <c r="D12" s="263">
        <v>43017</v>
      </c>
      <c r="E12" s="260">
        <f t="shared" si="0"/>
        <v>7040</v>
      </c>
      <c r="F12" s="260"/>
      <c r="G12" s="260"/>
      <c r="H12" s="260"/>
      <c r="I12" s="260"/>
      <c r="J12" s="260">
        <v>7040</v>
      </c>
    </row>
    <row r="13" spans="1:10">
      <c r="A13" s="260" t="s">
        <v>99</v>
      </c>
      <c r="B13" s="261">
        <v>131098037</v>
      </c>
      <c r="C13" s="262">
        <v>51</v>
      </c>
      <c r="D13" s="263">
        <v>43157</v>
      </c>
      <c r="E13" s="260">
        <f t="shared" si="0"/>
        <v>20928</v>
      </c>
      <c r="F13" s="260"/>
      <c r="G13" s="260"/>
      <c r="H13" s="260"/>
      <c r="I13" s="260"/>
      <c r="J13" s="260">
        <v>20928</v>
      </c>
    </row>
    <row r="14" spans="1:10">
      <c r="A14" s="260" t="s">
        <v>100</v>
      </c>
      <c r="B14" s="261">
        <v>130148112</v>
      </c>
      <c r="C14" s="262" t="s">
        <v>201</v>
      </c>
      <c r="D14" s="263">
        <v>43784</v>
      </c>
      <c r="E14" s="260">
        <f t="shared" si="0"/>
        <v>54113.4</v>
      </c>
      <c r="F14" s="260"/>
      <c r="G14" s="260"/>
      <c r="H14" s="260"/>
      <c r="I14" s="260"/>
      <c r="J14" s="260">
        <v>54113.4</v>
      </c>
    </row>
    <row r="15" spans="1:10">
      <c r="A15" s="260" t="s">
        <v>100</v>
      </c>
      <c r="B15" s="261">
        <v>130148112</v>
      </c>
      <c r="C15" s="262" t="s">
        <v>203</v>
      </c>
      <c r="D15" s="263">
        <v>43845</v>
      </c>
      <c r="E15" s="260">
        <f t="shared" si="0"/>
        <v>34294.699999999997</v>
      </c>
      <c r="F15" s="260"/>
      <c r="G15" s="260"/>
      <c r="H15" s="260"/>
      <c r="I15" s="260"/>
      <c r="J15" s="260">
        <v>34294.699999999997</v>
      </c>
    </row>
    <row r="16" spans="1:10" ht="15.75" thickBot="1">
      <c r="A16" s="260" t="s">
        <v>100</v>
      </c>
      <c r="B16" s="261">
        <v>130148112</v>
      </c>
      <c r="C16" s="262" t="s">
        <v>205</v>
      </c>
      <c r="D16" s="263">
        <v>43864</v>
      </c>
      <c r="E16" s="260">
        <f t="shared" si="0"/>
        <v>13350.6</v>
      </c>
      <c r="F16" s="260"/>
      <c r="G16" s="260"/>
      <c r="H16" s="260"/>
      <c r="I16" s="260"/>
      <c r="J16" s="260">
        <v>13350.6</v>
      </c>
    </row>
    <row r="17" spans="1:10" ht="15.75" thickBot="1">
      <c r="A17" s="264" t="s">
        <v>184</v>
      </c>
      <c r="B17" s="209"/>
      <c r="C17" s="209"/>
      <c r="D17" s="209"/>
      <c r="E17" s="265">
        <f t="shared" ref="E17:J17" si="1">SUM(E9:E16)</f>
        <v>189482.69999999998</v>
      </c>
      <c r="F17" s="266">
        <f t="shared" si="1"/>
        <v>0</v>
      </c>
      <c r="G17" s="266">
        <f t="shared" si="1"/>
        <v>0</v>
      </c>
      <c r="H17" s="266">
        <f t="shared" si="1"/>
        <v>0</v>
      </c>
      <c r="I17" s="266">
        <f t="shared" si="1"/>
        <v>0</v>
      </c>
      <c r="J17" s="267">
        <f t="shared" si="1"/>
        <v>189482.69999999998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6" workbookViewId="0">
      <selection activeCell="A7" sqref="A7:F7"/>
    </sheetView>
  </sheetViews>
  <sheetFormatPr baseColWidth="10" defaultRowHeight="15"/>
  <cols>
    <col min="5" max="5" width="22.7109375" customWidth="1"/>
  </cols>
  <sheetData>
    <row r="1" spans="1:7">
      <c r="G1" s="189"/>
    </row>
    <row r="2" spans="1:7">
      <c r="G2" s="189"/>
    </row>
    <row r="3" spans="1:7">
      <c r="G3" s="189"/>
    </row>
    <row r="4" spans="1:7">
      <c r="A4" s="323" t="s">
        <v>189</v>
      </c>
      <c r="B4" s="323"/>
      <c r="C4" s="323"/>
      <c r="D4" s="323"/>
      <c r="E4" s="323"/>
      <c r="F4" s="323"/>
      <c r="G4" s="189"/>
    </row>
    <row r="5" spans="1:7" ht="18.75">
      <c r="A5" s="333" t="s">
        <v>132</v>
      </c>
      <c r="B5" s="333"/>
      <c r="C5" s="333"/>
      <c r="D5" s="333"/>
      <c r="E5" s="333"/>
      <c r="F5" s="333"/>
      <c r="G5" s="189"/>
    </row>
    <row r="6" spans="1:7" ht="18.75">
      <c r="A6" s="333" t="s">
        <v>267</v>
      </c>
      <c r="B6" s="333"/>
      <c r="C6" s="333"/>
      <c r="D6" s="333"/>
      <c r="E6" s="333"/>
      <c r="F6" s="333"/>
      <c r="G6" s="189"/>
    </row>
    <row r="7" spans="1:7" ht="15.75">
      <c r="A7" s="425" t="s">
        <v>260</v>
      </c>
      <c r="B7" s="425"/>
      <c r="C7" s="425"/>
      <c r="D7" s="425"/>
      <c r="E7" s="425"/>
      <c r="F7" s="425"/>
      <c r="G7" s="190"/>
    </row>
    <row r="8" spans="1:7" ht="47.25">
      <c r="A8" s="268" t="s">
        <v>190</v>
      </c>
      <c r="B8" s="269" t="s">
        <v>191</v>
      </c>
      <c r="C8" s="270" t="s">
        <v>192</v>
      </c>
      <c r="D8" s="271" t="s">
        <v>82</v>
      </c>
      <c r="E8" s="268" t="s">
        <v>193</v>
      </c>
      <c r="F8" s="268" t="s">
        <v>194</v>
      </c>
      <c r="G8" s="189"/>
    </row>
    <row r="9" spans="1:7" ht="38.25">
      <c r="A9" s="272">
        <v>43874</v>
      </c>
      <c r="B9" s="273">
        <v>4954</v>
      </c>
      <c r="C9" s="273" t="s">
        <v>195</v>
      </c>
      <c r="D9" s="274" t="s">
        <v>186</v>
      </c>
      <c r="E9" s="275" t="s">
        <v>196</v>
      </c>
      <c r="F9" s="276">
        <v>1650</v>
      </c>
      <c r="G9" s="277">
        <f>SUM(F9)</f>
        <v>1650</v>
      </c>
    </row>
    <row r="10" spans="1:7" ht="25.5">
      <c r="A10" s="191">
        <v>42515</v>
      </c>
      <c r="B10" s="278">
        <v>2307</v>
      </c>
      <c r="C10" s="192">
        <v>6448</v>
      </c>
      <c r="D10" s="186" t="s">
        <v>97</v>
      </c>
      <c r="E10" s="279" t="s">
        <v>197</v>
      </c>
      <c r="F10" s="280">
        <v>34506</v>
      </c>
      <c r="G10" s="277">
        <f>SUM(F10)</f>
        <v>34506</v>
      </c>
    </row>
    <row r="11" spans="1:7" ht="51">
      <c r="A11" s="191">
        <v>42388</v>
      </c>
      <c r="B11" s="278">
        <v>2093</v>
      </c>
      <c r="C11" s="192">
        <v>3</v>
      </c>
      <c r="D11" s="186" t="s">
        <v>98</v>
      </c>
      <c r="E11" s="185" t="s">
        <v>198</v>
      </c>
      <c r="F11" s="280">
        <v>23600</v>
      </c>
      <c r="G11" s="281">
        <f>SUM(F11)</f>
        <v>23600</v>
      </c>
    </row>
    <row r="12" spans="1:7">
      <c r="A12" s="191">
        <v>43017</v>
      </c>
      <c r="B12" s="278">
        <v>3331</v>
      </c>
      <c r="C12" s="192">
        <v>50</v>
      </c>
      <c r="D12" s="186" t="s">
        <v>99</v>
      </c>
      <c r="E12" s="185" t="s">
        <v>199</v>
      </c>
      <c r="F12" s="280">
        <v>7040</v>
      </c>
      <c r="G12" s="189"/>
    </row>
    <row r="13" spans="1:7" ht="38.25">
      <c r="A13" s="191">
        <v>43157</v>
      </c>
      <c r="B13" s="278">
        <v>3512</v>
      </c>
      <c r="C13" s="192">
        <v>51</v>
      </c>
      <c r="D13" s="186" t="s">
        <v>99</v>
      </c>
      <c r="E13" s="185" t="s">
        <v>200</v>
      </c>
      <c r="F13" s="280">
        <v>20928</v>
      </c>
      <c r="G13" s="282">
        <f>SUM(F12:F13)</f>
        <v>27968</v>
      </c>
    </row>
    <row r="14" spans="1:7" ht="102">
      <c r="A14" s="191">
        <v>43784</v>
      </c>
      <c r="B14" s="278">
        <v>4785</v>
      </c>
      <c r="C14" s="192" t="s">
        <v>201</v>
      </c>
      <c r="D14" s="186" t="s">
        <v>100</v>
      </c>
      <c r="E14" s="185" t="s">
        <v>202</v>
      </c>
      <c r="F14" s="280">
        <v>54113.4</v>
      </c>
      <c r="G14" s="189"/>
    </row>
    <row r="15" spans="1:7" ht="63.75">
      <c r="A15" s="191">
        <v>43845</v>
      </c>
      <c r="B15" s="278">
        <v>4908</v>
      </c>
      <c r="C15" s="192" t="s">
        <v>203</v>
      </c>
      <c r="D15" s="186" t="s">
        <v>100</v>
      </c>
      <c r="E15" s="185" t="s">
        <v>204</v>
      </c>
      <c r="F15" s="280">
        <v>34294.699999999997</v>
      </c>
      <c r="G15" s="189"/>
    </row>
    <row r="16" spans="1:7" ht="25.5">
      <c r="A16" s="191">
        <v>43864</v>
      </c>
      <c r="B16" s="278">
        <v>4944</v>
      </c>
      <c r="C16" s="192" t="s">
        <v>205</v>
      </c>
      <c r="D16" s="186" t="s">
        <v>100</v>
      </c>
      <c r="E16" s="185" t="s">
        <v>206</v>
      </c>
      <c r="F16" s="280">
        <v>13350.6</v>
      </c>
      <c r="G16" s="282">
        <f>SUM(F14:F16)</f>
        <v>101758.70000000001</v>
      </c>
    </row>
    <row r="17" spans="1:7">
      <c r="A17" s="283"/>
      <c r="B17" s="284"/>
      <c r="C17" s="284"/>
      <c r="D17" s="285"/>
      <c r="E17" s="286"/>
      <c r="F17" s="287"/>
      <c r="G17" s="189"/>
    </row>
    <row r="18" spans="1:7" ht="15.75">
      <c r="A18" s="19"/>
      <c r="B18" s="19"/>
      <c r="C18" s="19"/>
      <c r="D18" s="19"/>
      <c r="E18" s="288" t="s">
        <v>207</v>
      </c>
      <c r="F18" s="289">
        <f>SUM(F9:F17)</f>
        <v>189482.69999999998</v>
      </c>
      <c r="G18" s="290">
        <f>SUM(G9:G17)</f>
        <v>189482.7</v>
      </c>
    </row>
    <row r="19" spans="1:7" ht="15.75">
      <c r="A19" s="189"/>
      <c r="B19" s="189"/>
      <c r="C19" s="189"/>
      <c r="D19" s="189"/>
      <c r="E19" s="291"/>
      <c r="F19" s="292"/>
      <c r="G19" s="277"/>
    </row>
    <row r="20" spans="1:7">
      <c r="A20" s="412" t="s">
        <v>243</v>
      </c>
      <c r="B20" s="412"/>
      <c r="C20" s="412" t="s">
        <v>130</v>
      </c>
      <c r="D20" s="412"/>
      <c r="E20" s="187" t="s">
        <v>187</v>
      </c>
      <c r="G20" s="189"/>
    </row>
    <row r="21" spans="1:7">
      <c r="A21" s="350" t="s">
        <v>188</v>
      </c>
      <c r="B21" s="350"/>
      <c r="C21" s="350" t="s">
        <v>88</v>
      </c>
      <c r="D21" s="350"/>
      <c r="E21" s="93" t="s">
        <v>89</v>
      </c>
      <c r="G21" s="189"/>
    </row>
    <row r="22" spans="1:7">
      <c r="G22" s="189"/>
    </row>
    <row r="23" spans="1:7">
      <c r="G23" s="189"/>
    </row>
  </sheetData>
  <mergeCells count="8">
    <mergeCell ref="A21:B21"/>
    <mergeCell ref="C21:D21"/>
    <mergeCell ref="A4:F4"/>
    <mergeCell ref="A5:F5"/>
    <mergeCell ref="A6:F6"/>
    <mergeCell ref="A7:F7"/>
    <mergeCell ref="A20:B20"/>
    <mergeCell ref="C20:D20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5:C16 C11 C9 C13 A9:A11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opLeftCell="B31" workbookViewId="0">
      <selection activeCell="N30" sqref="N30"/>
    </sheetView>
  </sheetViews>
  <sheetFormatPr baseColWidth="10" defaultRowHeight="15"/>
  <cols>
    <col min="6" max="6" width="7.7109375" customWidth="1"/>
    <col min="9" max="9" width="5.5703125" customWidth="1"/>
    <col min="10" max="10" width="7.7109375" customWidth="1"/>
    <col min="11" max="11" width="9.85546875" customWidth="1"/>
    <col min="12" max="13" width="6.85546875" customWidth="1"/>
  </cols>
  <sheetData>
    <row r="2" spans="2:14" ht="15.75">
      <c r="B2" s="413" t="s">
        <v>132</v>
      </c>
      <c r="C2" s="413"/>
      <c r="D2" s="413"/>
      <c r="E2" s="413"/>
      <c r="F2" s="413"/>
      <c r="G2" s="413"/>
      <c r="H2" s="413"/>
      <c r="I2" s="413"/>
      <c r="J2" s="413"/>
      <c r="K2" s="137"/>
      <c r="L2" s="137"/>
      <c r="M2" s="137"/>
    </row>
    <row r="3" spans="2:14" ht="15.75">
      <c r="B3" s="413" t="s">
        <v>133</v>
      </c>
      <c r="C3" s="413"/>
      <c r="D3" s="413"/>
      <c r="E3" s="413"/>
      <c r="F3" s="413"/>
      <c r="G3" s="413"/>
      <c r="H3" s="413"/>
      <c r="I3" s="413"/>
      <c r="J3" s="413"/>
      <c r="K3" s="137"/>
      <c r="L3" s="137"/>
      <c r="M3" s="137"/>
    </row>
    <row r="4" spans="2:14" ht="15.75">
      <c r="B4" s="413" t="s">
        <v>224</v>
      </c>
      <c r="C4" s="413"/>
      <c r="D4" s="413"/>
      <c r="E4" s="413"/>
      <c r="F4" s="413"/>
      <c r="G4" s="413"/>
      <c r="H4" s="413"/>
      <c r="I4" s="413"/>
      <c r="J4" s="413"/>
      <c r="K4" s="137"/>
      <c r="L4" s="137"/>
      <c r="M4" s="137"/>
    </row>
    <row r="5" spans="2:14" ht="15.75">
      <c r="B5" s="413" t="s">
        <v>134</v>
      </c>
      <c r="C5" s="413"/>
      <c r="D5" s="413"/>
      <c r="E5" s="413"/>
      <c r="F5" s="413"/>
      <c r="G5" s="413"/>
      <c r="H5" s="413"/>
      <c r="I5" s="413"/>
      <c r="J5" s="413"/>
      <c r="K5" s="137"/>
      <c r="L5" s="137"/>
      <c r="M5" s="137"/>
    </row>
    <row r="6" spans="2:14" ht="15.75">
      <c r="B6" s="137"/>
      <c r="C6" s="137"/>
      <c r="D6" s="137"/>
      <c r="E6" s="137"/>
      <c r="F6" s="137"/>
      <c r="G6" s="137"/>
      <c r="H6" s="137"/>
      <c r="I6" s="138"/>
      <c r="J6" s="138"/>
      <c r="K6" s="139"/>
      <c r="L6" s="138"/>
      <c r="M6" s="138"/>
      <c r="N6" s="138">
        <v>46234</v>
      </c>
    </row>
    <row r="7" spans="2:14" ht="31.5">
      <c r="B7" s="140" t="s">
        <v>135</v>
      </c>
      <c r="C7" s="140" t="s">
        <v>136</v>
      </c>
      <c r="D7" s="141" t="s">
        <v>137</v>
      </c>
      <c r="E7" s="141">
        <v>2017</v>
      </c>
      <c r="F7" s="140">
        <v>2018</v>
      </c>
      <c r="G7" s="140">
        <v>2019</v>
      </c>
      <c r="H7" s="140">
        <v>2020</v>
      </c>
      <c r="I7" s="142">
        <v>2021</v>
      </c>
      <c r="J7" s="140">
        <v>2022</v>
      </c>
      <c r="K7" s="140">
        <v>2023</v>
      </c>
      <c r="L7" s="143">
        <v>2024</v>
      </c>
      <c r="M7" s="144">
        <v>2025</v>
      </c>
      <c r="N7" s="144">
        <v>2026</v>
      </c>
    </row>
    <row r="8" spans="2:14">
      <c r="B8" s="145">
        <v>2112.0100000000002</v>
      </c>
      <c r="C8" s="146" t="s">
        <v>138</v>
      </c>
      <c r="D8" s="147">
        <f>SUM(E8:N8)</f>
        <v>0</v>
      </c>
      <c r="E8" s="147"/>
      <c r="F8" s="147"/>
      <c r="G8" s="147"/>
      <c r="H8" s="147"/>
      <c r="I8" s="147"/>
      <c r="J8" s="148"/>
      <c r="K8" s="147"/>
      <c r="L8" s="149"/>
      <c r="M8" s="150"/>
      <c r="N8" s="150"/>
    </row>
    <row r="9" spans="2:14">
      <c r="B9" s="145">
        <v>2112.04</v>
      </c>
      <c r="C9" s="146" t="s">
        <v>139</v>
      </c>
      <c r="D9" s="147">
        <f t="shared" ref="D9:D41" si="0">SUM(E9:N9)</f>
        <v>0</v>
      </c>
      <c r="E9" s="147"/>
      <c r="F9" s="147"/>
      <c r="G9" s="147"/>
      <c r="H9" s="147"/>
      <c r="I9" s="147"/>
      <c r="J9" s="148"/>
      <c r="K9" s="147"/>
      <c r="L9" s="149"/>
      <c r="M9" s="150"/>
      <c r="N9" s="150"/>
    </row>
    <row r="10" spans="2:14">
      <c r="B10" s="145">
        <v>2122.08</v>
      </c>
      <c r="C10" s="146" t="s">
        <v>140</v>
      </c>
      <c r="D10" s="147">
        <f t="shared" si="0"/>
        <v>0</v>
      </c>
      <c r="E10" s="147"/>
      <c r="F10" s="147"/>
      <c r="G10" s="147"/>
      <c r="H10" s="147"/>
      <c r="I10" s="147"/>
      <c r="J10" s="148"/>
      <c r="K10" s="147"/>
      <c r="L10" s="149"/>
      <c r="M10" s="150"/>
      <c r="N10" s="150"/>
    </row>
    <row r="11" spans="2:14">
      <c r="B11" s="145">
        <v>2122.06</v>
      </c>
      <c r="C11" s="146" t="s">
        <v>141</v>
      </c>
      <c r="D11" s="147">
        <f t="shared" si="0"/>
        <v>0</v>
      </c>
      <c r="E11" s="147"/>
      <c r="F11" s="147"/>
      <c r="G11" s="147"/>
      <c r="H11" s="147"/>
      <c r="I11" s="147"/>
      <c r="J11" s="148"/>
      <c r="K11" s="147"/>
      <c r="L11" s="149"/>
      <c r="M11" s="150"/>
      <c r="N11" s="150"/>
    </row>
    <row r="12" spans="2:14">
      <c r="B12" s="145">
        <v>2212</v>
      </c>
      <c r="C12" s="146" t="s">
        <v>142</v>
      </c>
      <c r="D12" s="147">
        <f t="shared" si="0"/>
        <v>0</v>
      </c>
      <c r="E12" s="147"/>
      <c r="F12" s="147"/>
      <c r="G12" s="147"/>
      <c r="H12" s="147"/>
      <c r="I12" s="147"/>
      <c r="J12" s="148"/>
      <c r="K12" s="147"/>
      <c r="L12" s="151"/>
      <c r="M12" s="152"/>
      <c r="N12" s="152"/>
    </row>
    <row r="13" spans="2:14">
      <c r="B13" s="145">
        <v>2231</v>
      </c>
      <c r="C13" s="146" t="s">
        <v>143</v>
      </c>
      <c r="D13" s="147">
        <f t="shared" si="0"/>
        <v>0</v>
      </c>
      <c r="E13" s="147"/>
      <c r="F13" s="147"/>
      <c r="G13" s="147"/>
      <c r="H13" s="147"/>
      <c r="I13" s="147"/>
      <c r="J13" s="148"/>
      <c r="K13" s="147"/>
      <c r="L13" s="149"/>
      <c r="M13" s="150"/>
      <c r="N13" s="150"/>
    </row>
    <row r="14" spans="2:14">
      <c r="B14" s="145">
        <v>2242</v>
      </c>
      <c r="C14" s="146" t="s">
        <v>144</v>
      </c>
      <c r="D14" s="147">
        <f t="shared" si="0"/>
        <v>0</v>
      </c>
      <c r="E14" s="147"/>
      <c r="F14" s="147"/>
      <c r="G14" s="147"/>
      <c r="H14" s="147"/>
      <c r="I14" s="147"/>
      <c r="J14" s="148"/>
      <c r="K14" s="147"/>
      <c r="L14" s="153"/>
      <c r="M14" s="150"/>
      <c r="N14" s="150"/>
    </row>
    <row r="15" spans="2:14">
      <c r="B15" s="145">
        <v>2254</v>
      </c>
      <c r="C15" s="146" t="s">
        <v>145</v>
      </c>
      <c r="D15" s="147">
        <f t="shared" si="0"/>
        <v>0</v>
      </c>
      <c r="E15" s="147"/>
      <c r="F15" s="147"/>
      <c r="G15" s="147"/>
      <c r="H15" s="147"/>
      <c r="I15" s="147"/>
      <c r="J15" s="148"/>
      <c r="K15" s="147"/>
      <c r="L15" s="149"/>
      <c r="M15" s="150"/>
      <c r="N15" s="150"/>
    </row>
    <row r="16" spans="2:14">
      <c r="B16" s="145">
        <v>2251</v>
      </c>
      <c r="C16" s="146" t="s">
        <v>146</v>
      </c>
      <c r="D16" s="147">
        <f t="shared" si="0"/>
        <v>0</v>
      </c>
      <c r="E16" s="147"/>
      <c r="F16" s="147"/>
      <c r="G16" s="147"/>
      <c r="H16" s="147"/>
      <c r="I16" s="147"/>
      <c r="J16" s="147"/>
      <c r="K16" s="147"/>
      <c r="L16" s="149"/>
      <c r="M16" s="150"/>
      <c r="N16" s="150"/>
    </row>
    <row r="17" spans="2:14">
      <c r="B17" s="145">
        <v>226101</v>
      </c>
      <c r="C17" s="146" t="s">
        <v>212</v>
      </c>
      <c r="D17" s="147">
        <f t="shared" si="0"/>
        <v>0</v>
      </c>
      <c r="E17" s="147"/>
      <c r="F17" s="147"/>
      <c r="G17" s="147"/>
      <c r="H17" s="147"/>
      <c r="I17" s="147"/>
      <c r="J17" s="147"/>
      <c r="K17" s="147"/>
      <c r="L17" s="149"/>
      <c r="M17" s="154"/>
      <c r="N17" s="154"/>
    </row>
    <row r="18" spans="2:14">
      <c r="B18" s="145">
        <v>2282</v>
      </c>
      <c r="C18" s="146" t="s">
        <v>147</v>
      </c>
      <c r="D18" s="147">
        <f t="shared" si="0"/>
        <v>0</v>
      </c>
      <c r="E18" s="147"/>
      <c r="F18" s="147"/>
      <c r="G18" s="147"/>
      <c r="H18" s="147"/>
      <c r="I18" s="147"/>
      <c r="J18" s="147"/>
      <c r="K18" s="147"/>
      <c r="L18" s="149"/>
      <c r="M18" s="150"/>
      <c r="N18" s="150"/>
    </row>
    <row r="19" spans="2:14">
      <c r="B19" s="145">
        <v>2272</v>
      </c>
      <c r="C19" s="146" t="s">
        <v>148</v>
      </c>
      <c r="D19" s="147">
        <f t="shared" si="0"/>
        <v>25250</v>
      </c>
      <c r="E19" s="147">
        <v>23600</v>
      </c>
      <c r="F19" s="147"/>
      <c r="G19" s="147"/>
      <c r="H19" s="147">
        <v>1650</v>
      </c>
      <c r="I19" s="147"/>
      <c r="J19" s="147"/>
      <c r="K19" s="147"/>
      <c r="L19" s="149"/>
      <c r="M19" s="154"/>
      <c r="N19" s="154"/>
    </row>
    <row r="20" spans="2:14">
      <c r="B20" s="145">
        <v>265</v>
      </c>
      <c r="C20" s="146" t="s">
        <v>149</v>
      </c>
      <c r="D20" s="147">
        <f t="shared" si="0"/>
        <v>0</v>
      </c>
      <c r="E20" s="147"/>
      <c r="F20" s="147"/>
      <c r="G20" s="147"/>
      <c r="H20" s="147"/>
      <c r="I20" s="147"/>
      <c r="J20" s="147"/>
      <c r="K20" s="147"/>
      <c r="L20" s="149"/>
      <c r="M20" s="150"/>
      <c r="N20" s="150"/>
    </row>
    <row r="21" spans="2:14">
      <c r="B21" s="145">
        <v>2271</v>
      </c>
      <c r="C21" s="146" t="s">
        <v>150</v>
      </c>
      <c r="D21" s="147">
        <f t="shared" si="0"/>
        <v>0</v>
      </c>
      <c r="E21" s="147"/>
      <c r="F21" s="147"/>
      <c r="G21" s="147"/>
      <c r="H21" s="147"/>
      <c r="I21" s="147"/>
      <c r="J21" s="147"/>
      <c r="K21" s="147"/>
      <c r="L21" s="149"/>
      <c r="M21" s="150"/>
      <c r="N21" s="150"/>
    </row>
    <row r="22" spans="2:14">
      <c r="B22" s="145">
        <v>2712.02</v>
      </c>
      <c r="C22" s="146" t="s">
        <v>151</v>
      </c>
      <c r="D22" s="147">
        <f t="shared" si="0"/>
        <v>0</v>
      </c>
      <c r="E22" s="147"/>
      <c r="F22" s="147"/>
      <c r="G22" s="147"/>
      <c r="H22" s="147"/>
      <c r="I22" s="147"/>
      <c r="J22" s="147"/>
      <c r="K22" s="147"/>
      <c r="L22" s="155"/>
      <c r="M22" s="154"/>
      <c r="N22" s="154"/>
    </row>
    <row r="23" spans="2:14">
      <c r="B23" s="145">
        <v>2322</v>
      </c>
      <c r="C23" s="146" t="s">
        <v>152</v>
      </c>
      <c r="D23" s="147">
        <f t="shared" si="0"/>
        <v>0</v>
      </c>
      <c r="E23" s="147"/>
      <c r="F23" s="147"/>
      <c r="G23" s="147"/>
      <c r="H23" s="147"/>
      <c r="I23" s="147"/>
      <c r="J23" s="147"/>
      <c r="K23" s="147"/>
      <c r="L23" s="155"/>
      <c r="M23" s="154"/>
      <c r="N23" s="154"/>
    </row>
    <row r="24" spans="2:14" ht="16.5">
      <c r="B24" s="145">
        <v>2396</v>
      </c>
      <c r="C24" s="146" t="s">
        <v>153</v>
      </c>
      <c r="D24" s="147">
        <f t="shared" si="0"/>
        <v>0</v>
      </c>
      <c r="E24" s="147"/>
      <c r="F24" s="147"/>
      <c r="G24" s="147"/>
      <c r="H24" s="147"/>
      <c r="I24" s="147"/>
      <c r="J24" s="147"/>
      <c r="K24" s="156"/>
      <c r="L24" s="199"/>
      <c r="M24" s="154"/>
      <c r="N24" s="154"/>
    </row>
    <row r="25" spans="2:14">
      <c r="B25" s="145">
        <v>2311</v>
      </c>
      <c r="C25" s="146" t="s">
        <v>154</v>
      </c>
      <c r="D25" s="147">
        <f t="shared" si="0"/>
        <v>0</v>
      </c>
      <c r="E25" s="147"/>
      <c r="F25" s="157"/>
      <c r="G25" s="157"/>
      <c r="H25" s="157"/>
      <c r="I25" s="157"/>
      <c r="J25" s="147"/>
      <c r="K25" s="147"/>
      <c r="L25" s="151"/>
      <c r="M25" s="154"/>
      <c r="N25" s="154"/>
    </row>
    <row r="26" spans="2:14">
      <c r="B26" s="145">
        <v>2292.0100000000002</v>
      </c>
      <c r="C26" s="146" t="s">
        <v>155</v>
      </c>
      <c r="D26" s="147">
        <f t="shared" si="0"/>
        <v>0</v>
      </c>
      <c r="E26" s="147"/>
      <c r="F26" s="157"/>
      <c r="G26" s="157"/>
      <c r="H26" s="157"/>
      <c r="I26" s="157"/>
      <c r="J26" s="147"/>
      <c r="K26" s="147"/>
      <c r="L26" s="151"/>
      <c r="M26" s="150"/>
      <c r="N26" s="150"/>
    </row>
    <row r="27" spans="2:14" ht="16.5">
      <c r="B27" s="145">
        <v>2392</v>
      </c>
      <c r="C27" s="146" t="s">
        <v>156</v>
      </c>
      <c r="D27" s="147">
        <f t="shared" si="0"/>
        <v>0</v>
      </c>
      <c r="E27" s="147"/>
      <c r="F27" s="147"/>
      <c r="G27" s="147"/>
      <c r="H27" s="147"/>
      <c r="I27" s="147"/>
      <c r="J27" s="156"/>
      <c r="K27" s="156"/>
      <c r="L27" s="151"/>
      <c r="M27" s="150"/>
      <c r="N27" s="150"/>
    </row>
    <row r="28" spans="2:14">
      <c r="B28" s="145">
        <v>233</v>
      </c>
      <c r="C28" s="146" t="s">
        <v>157</v>
      </c>
      <c r="D28" s="147">
        <f t="shared" si="0"/>
        <v>0</v>
      </c>
      <c r="E28" s="147"/>
      <c r="F28" s="147"/>
      <c r="G28" s="147"/>
      <c r="H28" s="147"/>
      <c r="I28" s="147"/>
      <c r="J28" s="147"/>
      <c r="K28" s="147"/>
      <c r="L28" s="151"/>
      <c r="M28" s="154"/>
      <c r="N28" s="154"/>
    </row>
    <row r="29" spans="2:14">
      <c r="B29" s="145">
        <v>222</v>
      </c>
      <c r="C29" s="146" t="s">
        <v>158</v>
      </c>
      <c r="D29" s="147">
        <f t="shared" si="0"/>
        <v>27968</v>
      </c>
      <c r="E29" s="147">
        <v>27968</v>
      </c>
      <c r="F29" s="147"/>
      <c r="G29" s="147"/>
      <c r="H29" s="147"/>
      <c r="I29" s="147"/>
      <c r="J29" s="147"/>
      <c r="K29" s="147"/>
      <c r="L29" s="151"/>
      <c r="M29" s="150"/>
      <c r="N29" s="150"/>
    </row>
    <row r="30" spans="2:14">
      <c r="B30" s="145">
        <v>2341</v>
      </c>
      <c r="C30" s="146" t="s">
        <v>159</v>
      </c>
      <c r="D30" s="147">
        <f t="shared" si="0"/>
        <v>101758.70000000001</v>
      </c>
      <c r="E30" s="147"/>
      <c r="F30" s="147"/>
      <c r="G30" s="157">
        <v>54113.4</v>
      </c>
      <c r="H30" s="157">
        <v>47645.3</v>
      </c>
      <c r="I30" s="147"/>
      <c r="J30" s="147"/>
      <c r="K30" s="147"/>
      <c r="L30" s="151"/>
      <c r="M30" s="154"/>
      <c r="N30" s="293"/>
    </row>
    <row r="31" spans="2:14" ht="16.5">
      <c r="B31" s="145">
        <v>2393</v>
      </c>
      <c r="C31" s="146" t="s">
        <v>160</v>
      </c>
      <c r="D31" s="147">
        <f t="shared" si="0"/>
        <v>34506</v>
      </c>
      <c r="E31" s="147">
        <v>34506</v>
      </c>
      <c r="F31" s="147"/>
      <c r="G31" s="147"/>
      <c r="H31" s="147"/>
      <c r="I31" s="147"/>
      <c r="J31" s="147"/>
      <c r="K31" s="156"/>
      <c r="L31" s="151"/>
      <c r="M31" s="154"/>
      <c r="N31" s="154"/>
    </row>
    <row r="32" spans="2:14" ht="16.5">
      <c r="B32" s="145">
        <v>2372</v>
      </c>
      <c r="C32" s="146" t="s">
        <v>161</v>
      </c>
      <c r="D32" s="147">
        <f t="shared" si="0"/>
        <v>0</v>
      </c>
      <c r="E32" s="147"/>
      <c r="F32" s="147"/>
      <c r="G32" s="147"/>
      <c r="H32" s="147"/>
      <c r="I32" s="147"/>
      <c r="J32" s="156"/>
      <c r="K32" s="147"/>
      <c r="L32" s="151"/>
      <c r="M32" s="158"/>
      <c r="N32" s="158"/>
    </row>
    <row r="33" spans="2:14" ht="16.5">
      <c r="B33" s="145">
        <v>2372.0500000000002</v>
      </c>
      <c r="C33" s="146" t="s">
        <v>162</v>
      </c>
      <c r="D33" s="147">
        <f t="shared" si="0"/>
        <v>0</v>
      </c>
      <c r="E33" s="147"/>
      <c r="F33" s="147"/>
      <c r="G33" s="147"/>
      <c r="H33" s="147"/>
      <c r="I33" s="147"/>
      <c r="J33" s="156"/>
      <c r="K33" s="147"/>
      <c r="L33" s="151"/>
      <c r="M33" s="154"/>
      <c r="N33" s="154"/>
    </row>
    <row r="34" spans="2:14" ht="16.5">
      <c r="B34" s="145">
        <v>2372.09</v>
      </c>
      <c r="C34" s="146" t="s">
        <v>163</v>
      </c>
      <c r="D34" s="147">
        <f t="shared" si="0"/>
        <v>0</v>
      </c>
      <c r="E34" s="147"/>
      <c r="F34" s="147"/>
      <c r="G34" s="147"/>
      <c r="H34" s="147"/>
      <c r="I34" s="147"/>
      <c r="J34" s="156"/>
      <c r="K34" s="156"/>
      <c r="L34" s="151"/>
      <c r="M34" s="154"/>
      <c r="N34" s="154"/>
    </row>
    <row r="35" spans="2:14" ht="16.5">
      <c r="B35" s="145">
        <v>2355</v>
      </c>
      <c r="C35" s="146" t="s">
        <v>164</v>
      </c>
      <c r="D35" s="147">
        <f t="shared" si="0"/>
        <v>0</v>
      </c>
      <c r="E35" s="147"/>
      <c r="F35" s="147"/>
      <c r="G35" s="147"/>
      <c r="H35" s="147"/>
      <c r="I35" s="147"/>
      <c r="J35" s="156"/>
      <c r="K35" s="156"/>
      <c r="L35" s="151"/>
      <c r="M35" s="152"/>
      <c r="N35" s="152"/>
    </row>
    <row r="36" spans="2:14">
      <c r="B36" s="159">
        <v>2371.0100000000002</v>
      </c>
      <c r="C36" s="160" t="s">
        <v>165</v>
      </c>
      <c r="D36" s="147">
        <f t="shared" si="0"/>
        <v>0</v>
      </c>
      <c r="E36" s="147"/>
      <c r="F36" s="148"/>
      <c r="G36" s="148"/>
      <c r="H36" s="148"/>
      <c r="I36" s="148"/>
      <c r="J36" s="147"/>
      <c r="K36" s="148"/>
      <c r="L36" s="151"/>
      <c r="M36" s="152"/>
      <c r="N36" s="152"/>
    </row>
    <row r="37" spans="2:14" ht="16.5">
      <c r="B37" s="159">
        <v>2371.02</v>
      </c>
      <c r="C37" s="160" t="s">
        <v>166</v>
      </c>
      <c r="D37" s="147">
        <f t="shared" si="0"/>
        <v>0</v>
      </c>
      <c r="E37" s="147"/>
      <c r="F37" s="148"/>
      <c r="G37" s="148"/>
      <c r="H37" s="148"/>
      <c r="I37" s="148"/>
      <c r="J37" s="156"/>
      <c r="K37" s="148"/>
      <c r="L37" s="151"/>
      <c r="M37" s="152"/>
      <c r="N37" s="152"/>
    </row>
    <row r="38" spans="2:14" ht="16.5">
      <c r="B38" s="159">
        <v>2371.04</v>
      </c>
      <c r="C38" s="160" t="s">
        <v>167</v>
      </c>
      <c r="D38" s="147">
        <f t="shared" si="0"/>
        <v>0</v>
      </c>
      <c r="E38" s="147"/>
      <c r="F38" s="148"/>
      <c r="G38" s="148"/>
      <c r="H38" s="148"/>
      <c r="I38" s="148"/>
      <c r="J38" s="156"/>
      <c r="K38" s="148"/>
      <c r="L38" s="151"/>
      <c r="M38" s="154"/>
      <c r="N38" s="154"/>
    </row>
    <row r="39" spans="2:14" ht="16.5">
      <c r="B39" s="145">
        <v>2391.0100000000002</v>
      </c>
      <c r="C39" s="146" t="s">
        <v>168</v>
      </c>
      <c r="D39" s="147">
        <f t="shared" si="0"/>
        <v>0</v>
      </c>
      <c r="E39" s="147"/>
      <c r="F39" s="147"/>
      <c r="G39" s="147"/>
      <c r="H39" s="147"/>
      <c r="I39" s="147"/>
      <c r="J39" s="156"/>
      <c r="K39" s="156"/>
      <c r="L39" s="151"/>
      <c r="M39" s="154"/>
      <c r="N39" s="154"/>
    </row>
    <row r="40" spans="2:14">
      <c r="B40" s="145">
        <v>261</v>
      </c>
      <c r="C40" s="146" t="s">
        <v>169</v>
      </c>
      <c r="D40" s="147">
        <f t="shared" si="0"/>
        <v>0</v>
      </c>
      <c r="E40" s="147"/>
      <c r="F40" s="147"/>
      <c r="G40" s="147"/>
      <c r="H40" s="147"/>
      <c r="I40" s="147"/>
      <c r="J40" s="147"/>
      <c r="K40" s="147"/>
      <c r="L40" s="151"/>
      <c r="M40" s="152"/>
      <c r="N40" s="152"/>
    </row>
    <row r="41" spans="2:14">
      <c r="B41" s="145">
        <v>2631</v>
      </c>
      <c r="C41" s="146" t="s">
        <v>170</v>
      </c>
      <c r="D41" s="147">
        <f t="shared" si="0"/>
        <v>0</v>
      </c>
      <c r="E41" s="147"/>
      <c r="F41" s="147"/>
      <c r="G41" s="147"/>
      <c r="H41" s="147"/>
      <c r="I41" s="147"/>
      <c r="J41" s="147"/>
      <c r="K41" s="147"/>
      <c r="L41" s="151"/>
      <c r="M41" s="152"/>
      <c r="N41" s="152"/>
    </row>
    <row r="42" spans="2:14">
      <c r="B42" s="145">
        <v>2632</v>
      </c>
      <c r="C42" s="146" t="s">
        <v>171</v>
      </c>
      <c r="D42" s="147">
        <f>SUM(E42:M42)</f>
        <v>0</v>
      </c>
      <c r="E42" s="147"/>
      <c r="F42" s="147"/>
      <c r="G42" s="147"/>
      <c r="H42" s="147"/>
      <c r="I42" s="147"/>
      <c r="J42" s="147"/>
      <c r="K42" s="147"/>
      <c r="L42" s="200"/>
      <c r="M42" s="201"/>
      <c r="N42" s="201"/>
    </row>
    <row r="43" spans="2:14">
      <c r="B43" s="161"/>
      <c r="C43" s="162" t="s">
        <v>172</v>
      </c>
      <c r="D43" s="163">
        <f>SUM(D8:D42)</f>
        <v>189482.7</v>
      </c>
      <c r="E43" s="163">
        <f t="shared" ref="E43:K43" si="1">SUM(E8:E42)</f>
        <v>86074</v>
      </c>
      <c r="F43" s="163">
        <f t="shared" si="1"/>
        <v>0</v>
      </c>
      <c r="G43" s="163">
        <f t="shared" si="1"/>
        <v>54113.4</v>
      </c>
      <c r="H43" s="163">
        <f t="shared" si="1"/>
        <v>49295.3</v>
      </c>
      <c r="I43" s="163">
        <f t="shared" si="1"/>
        <v>0</v>
      </c>
      <c r="J43" s="163">
        <f t="shared" si="1"/>
        <v>0</v>
      </c>
      <c r="K43" s="163">
        <f t="shared" si="1"/>
        <v>0</v>
      </c>
      <c r="L43" s="164">
        <f>SUM(L8:L42)</f>
        <v>0</v>
      </c>
      <c r="M43" s="164">
        <f>SUM(M8:M42)</f>
        <v>0</v>
      </c>
      <c r="N43" s="164">
        <f>SUM(N8:N42)</f>
        <v>0</v>
      </c>
    </row>
    <row r="44" spans="2:14">
      <c r="B44" s="165"/>
      <c r="C44" s="146" t="s">
        <v>173</v>
      </c>
      <c r="D44" s="147"/>
      <c r="E44" s="147"/>
      <c r="F44" s="147">
        <v>0</v>
      </c>
      <c r="G44" s="166"/>
      <c r="H44" s="166"/>
      <c r="I44" s="202">
        <v>0</v>
      </c>
      <c r="J44" s="203"/>
      <c r="K44" s="203">
        <v>0</v>
      </c>
      <c r="L44" s="204"/>
      <c r="M44" s="203"/>
      <c r="N44" s="203"/>
    </row>
    <row r="45" spans="2:14">
      <c r="B45" s="429" t="s">
        <v>174</v>
      </c>
      <c r="C45" s="429"/>
      <c r="D45" s="163">
        <f>SUM(D43)</f>
        <v>189482.7</v>
      </c>
      <c r="E45" s="163">
        <f t="shared" ref="E45:J45" si="2">SUM(E43:E44)</f>
        <v>86074</v>
      </c>
      <c r="F45" s="163">
        <f t="shared" si="2"/>
        <v>0</v>
      </c>
      <c r="G45" s="167">
        <f t="shared" si="2"/>
        <v>54113.4</v>
      </c>
      <c r="H45" s="167">
        <f t="shared" si="2"/>
        <v>49295.3</v>
      </c>
      <c r="I45" s="168">
        <f t="shared" si="2"/>
        <v>0</v>
      </c>
      <c r="J45" s="169">
        <f t="shared" si="2"/>
        <v>0</v>
      </c>
      <c r="K45" s="169">
        <f>SUM(K43:K44)</f>
        <v>0</v>
      </c>
      <c r="L45" s="164">
        <f>SUM(L43:L44)</f>
        <v>0</v>
      </c>
      <c r="M45" s="164">
        <f>SUM(M43:M44)</f>
        <v>0</v>
      </c>
      <c r="N45" s="164">
        <f>SUM(N43:N44)</f>
        <v>0</v>
      </c>
    </row>
    <row r="46" spans="2:14">
      <c r="B46" s="170"/>
      <c r="C46" s="170"/>
      <c r="D46" s="171"/>
      <c r="E46" s="171"/>
      <c r="F46" s="171"/>
      <c r="G46" s="172"/>
      <c r="H46" s="172"/>
      <c r="I46" s="173"/>
      <c r="J46" s="174"/>
      <c r="K46" s="174"/>
      <c r="L46" s="175"/>
      <c r="M46" s="176"/>
      <c r="N46" s="176"/>
    </row>
    <row r="47" spans="2:14">
      <c r="B47" s="177" t="s">
        <v>85</v>
      </c>
      <c r="C47" s="178"/>
      <c r="D47" s="178"/>
      <c r="E47" s="430" t="s">
        <v>175</v>
      </c>
      <c r="F47" s="430"/>
      <c r="G47" s="178"/>
      <c r="H47" s="178"/>
      <c r="I47" s="179"/>
      <c r="J47" s="178" t="s">
        <v>176</v>
      </c>
      <c r="K47" s="180"/>
      <c r="L47" s="178"/>
      <c r="M47" s="178"/>
    </row>
    <row r="48" spans="2:14">
      <c r="B48" s="431" t="s">
        <v>242</v>
      </c>
      <c r="C48" s="431"/>
      <c r="D48" s="181"/>
      <c r="E48" s="325" t="s">
        <v>244</v>
      </c>
      <c r="F48" s="325"/>
      <c r="G48" s="136"/>
      <c r="H48" s="178"/>
      <c r="I48" s="179"/>
      <c r="J48" s="426" t="s">
        <v>177</v>
      </c>
      <c r="K48" s="426"/>
      <c r="L48" s="178"/>
      <c r="M48" s="178"/>
    </row>
    <row r="49" spans="2:13">
      <c r="B49" s="427" t="s">
        <v>178</v>
      </c>
      <c r="C49" s="427"/>
      <c r="D49" s="178" t="s">
        <v>179</v>
      </c>
      <c r="E49" s="428" t="s">
        <v>180</v>
      </c>
      <c r="F49" s="428"/>
      <c r="G49" s="178"/>
      <c r="H49" s="182"/>
      <c r="I49" s="182"/>
      <c r="J49" s="183" t="s">
        <v>181</v>
      </c>
      <c r="K49" s="181"/>
      <c r="L49" s="178"/>
      <c r="M49" s="178"/>
    </row>
    <row r="50" spans="2:13"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</row>
  </sheetData>
  <mergeCells count="11">
    <mergeCell ref="B48:C48"/>
    <mergeCell ref="E48:F48"/>
    <mergeCell ref="J48:K48"/>
    <mergeCell ref="B49:C49"/>
    <mergeCell ref="E49:F49"/>
    <mergeCell ref="B45:C45"/>
    <mergeCell ref="B2:J2"/>
    <mergeCell ref="B3:J3"/>
    <mergeCell ref="B4:J4"/>
    <mergeCell ref="B5:J5"/>
    <mergeCell ref="E47:F4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2026-08-03T17:10:21Z</cp:lastPrinted>
  <dcterms:created xsi:type="dcterms:W3CDTF">2021-03-11T12:14:44Z</dcterms:created>
  <dcterms:modified xsi:type="dcterms:W3CDTF">2026-08-06T12:28:38Z</dcterms:modified>
</cp:coreProperties>
</file>