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 firstSheet="1" activeTab="1"/>
  </bookViews>
  <sheets>
    <sheet name="OBLIGACIONES" sheetId="1" r:id="rId1"/>
    <sheet name="ORIGEN INGRESOS HOSP-" sheetId="2" r:id="rId2"/>
    <sheet name="NOMINA INTERNA" sheetId="8" r:id="rId3"/>
    <sheet name="DEUDA" sheetId="9" r:id="rId4"/>
  </sheets>
  <externalReferences>
    <externalReference r:id="rId5"/>
  </externalReferences>
  <definedNames>
    <definedName name="JULIA" localSheetId="2">#REF!</definedName>
    <definedName name="JULIA">#REF!</definedName>
    <definedName name="NOMBRE" localSheetId="2">#REF!</definedName>
    <definedName name="NOMBRE">#REF!</definedName>
    <definedName name="ORS" localSheetId="2">#REF!</definedName>
    <definedName name="ORS">#REF!</definedName>
    <definedName name="Región">'[1]Criterios - No tocar'!$B$1:$K$1</definedName>
    <definedName name="Trimestre">'[1]Criterios - No tocar'!$M$2:$M$6</definedName>
  </definedNames>
  <calcPr calcId="152511"/>
</workbook>
</file>

<file path=xl/calcChain.xml><?xml version="1.0" encoding="utf-8"?>
<calcChain xmlns="http://schemas.openxmlformats.org/spreadsheetml/2006/main">
  <c r="T22" i="9" l="1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U21" i="9"/>
  <c r="U20" i="9"/>
  <c r="U19" i="9"/>
  <c r="U18" i="9"/>
  <c r="U17" i="9"/>
  <c r="U16" i="9"/>
  <c r="U15" i="9"/>
  <c r="U14" i="9"/>
  <c r="U13" i="9"/>
  <c r="U12" i="9"/>
  <c r="U11" i="9"/>
  <c r="U10" i="9"/>
  <c r="U9" i="9"/>
  <c r="U22" i="9"/>
  <c r="E24" i="2"/>
  <c r="F24" i="2"/>
  <c r="E56" i="2"/>
  <c r="E8" i="2"/>
  <c r="N11" i="8"/>
  <c r="E19" i="1"/>
  <c r="L11" i="8"/>
  <c r="T11" i="8"/>
  <c r="O11" i="8"/>
  <c r="P11" i="8"/>
  <c r="K11" i="8"/>
  <c r="Q11" i="8"/>
  <c r="Q17" i="8"/>
  <c r="Q19" i="8"/>
  <c r="U17" i="8"/>
  <c r="U19" i="8"/>
  <c r="S17" i="8"/>
  <c r="S19" i="8"/>
  <c r="T17" i="8"/>
  <c r="T19" i="8"/>
  <c r="Q18" i="8"/>
  <c r="U18" i="8"/>
  <c r="K19" i="8"/>
  <c r="L19" i="8"/>
  <c r="M19" i="8"/>
  <c r="N19" i="8"/>
  <c r="O19" i="8"/>
  <c r="P19" i="8"/>
  <c r="R19" i="8"/>
  <c r="M11" i="8"/>
  <c r="U11" i="8"/>
  <c r="R11" i="8"/>
  <c r="S11" i="8"/>
  <c r="E57" i="2"/>
</calcChain>
</file>

<file path=xl/comments1.xml><?xml version="1.0" encoding="utf-8"?>
<comments xmlns="http://schemas.openxmlformats.org/spreadsheetml/2006/main">
  <authors>
    <author>Libanesa Feliz</author>
    <author>Mayelin Mendez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9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  <comment ref="G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IDENTIFICAR SI ES -
- CONTRATADO
-COMPENSACION
- TENPORAL
- CUBRE VACACIONES
- CUBRE LICENCIAS </t>
        </r>
      </text>
    </comment>
    <comment ref="H14" authorId="1" shapeId="0">
      <text>
        <r>
          <rPr>
            <b/>
            <sz val="9"/>
            <color indexed="81"/>
            <rFont val="Tahoma"/>
            <family val="2"/>
          </rPr>
          <t>Mayelin Mendez:</t>
        </r>
        <r>
          <rPr>
            <sz val="9"/>
            <color indexed="81"/>
            <rFont val="Tahoma"/>
            <family val="2"/>
          </rPr>
          <t xml:space="preserve">
Identificar grupo ocupacional:
I- Servicios Generales
II- Supervision y Apoyo
III- Tecnicos
IV- Profesionales
 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en caso de no tener contrato, debe igual colocar la fecha en la incio a laborar en el centro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CUANDO FINALIXA EL CONTRATO</t>
        </r>
      </text>
    </comment>
  </commentList>
</comments>
</file>

<file path=xl/sharedStrings.xml><?xml version="1.0" encoding="utf-8"?>
<sst xmlns="http://schemas.openxmlformats.org/spreadsheetml/2006/main" count="229" uniqueCount="178">
  <si>
    <t>SERVICIO REGIONAL DE SALUD</t>
  </si>
  <si>
    <t>DIRECCIÓN DE FISCALIZACIÓN Y CONTROL</t>
  </si>
  <si>
    <t>A</t>
  </si>
  <si>
    <t>B</t>
  </si>
  <si>
    <t>C</t>
  </si>
  <si>
    <t>D</t>
  </si>
  <si>
    <t>E</t>
  </si>
  <si>
    <t>F</t>
  </si>
  <si>
    <t>PERÍODO</t>
  </si>
  <si>
    <t>MONTO</t>
  </si>
  <si>
    <t>PROMESE CAL</t>
  </si>
  <si>
    <t>PRÉSTAMOS Y/O ANTICIPOS FINANCIEROS OTORGADOS POR SENASA</t>
  </si>
  <si>
    <t>TOTAL</t>
  </si>
  <si>
    <r>
      <rPr>
        <b/>
        <sz val="12"/>
        <color indexed="8"/>
        <rFont val="Calibri"/>
        <family val="2"/>
      </rPr>
      <t>Nota</t>
    </r>
    <r>
      <rPr>
        <sz val="12"/>
        <color indexed="8"/>
        <rFont val="Calibri"/>
        <family val="2"/>
      </rPr>
      <t>. En el caso de las columnas D, E y F, solo aplican para llenado de los préstamos otogados por SENASA.</t>
    </r>
  </si>
  <si>
    <t xml:space="preserve">                                                                                        ___________________________________________</t>
  </si>
  <si>
    <t xml:space="preserve">SEGURIDAD SOCIAL </t>
  </si>
  <si>
    <t>PRESTACIONES LABORALES</t>
  </si>
  <si>
    <t>VIATICOS</t>
  </si>
  <si>
    <t>TIPO</t>
  </si>
  <si>
    <t>STATUS PRESTAMO</t>
  </si>
  <si>
    <t>MONTO ORIGEN</t>
  </si>
  <si>
    <t>MONTO AMORTIZADO</t>
  </si>
  <si>
    <t>BALANCE PENDIENTE</t>
  </si>
  <si>
    <t>DESDE</t>
  </si>
  <si>
    <t>HASTA</t>
  </si>
  <si>
    <t xml:space="preserve">Servicio Nacional de Salud </t>
  </si>
  <si>
    <t xml:space="preserve">Dirección de Fiscalización y Control </t>
  </si>
  <si>
    <t>origen</t>
  </si>
  <si>
    <t>ARS</t>
  </si>
  <si>
    <t xml:space="preserve">No. De Documento de referencia </t>
  </si>
  <si>
    <t xml:space="preserve">valor de Transferencia o Cheque </t>
  </si>
  <si>
    <t>APS</t>
  </si>
  <si>
    <t>MONUMENTAL</t>
  </si>
  <si>
    <t>FUTURO</t>
  </si>
  <si>
    <t>HUMANO</t>
  </si>
  <si>
    <t xml:space="preserve">Sub-Total </t>
  </si>
  <si>
    <t xml:space="preserve">Cafetería </t>
  </si>
  <si>
    <t xml:space="preserve">Total General </t>
  </si>
  <si>
    <t xml:space="preserve">Fecha deposito </t>
  </si>
  <si>
    <t>Anticipo Financiero</t>
  </si>
  <si>
    <t>PALIC</t>
  </si>
  <si>
    <t>Odontologia (facturacion servicios no contemplado en Plan Basico)</t>
  </si>
  <si>
    <t>Odontología (subsidio SeNaSa)</t>
  </si>
  <si>
    <t>Alquiler de espacios internos a terceros</t>
  </si>
  <si>
    <t>Aportes provenientes de convenios Institucionales</t>
  </si>
  <si>
    <t xml:space="preserve">Preparado por: </t>
  </si>
  <si>
    <t xml:space="preserve">Revisado por: </t>
  </si>
  <si>
    <t xml:space="preserve">Aprobado por:  </t>
  </si>
  <si>
    <t>SENASA SUBSIDIADO</t>
  </si>
  <si>
    <t>AGREGAR OTRAS ARS'S SI ES NECESARIO</t>
  </si>
  <si>
    <t>SENASA CONTRIBUTIVO</t>
  </si>
  <si>
    <t>Otros ingresos no identificados precedentemente</t>
  </si>
  <si>
    <t>TOTAL GENERAL</t>
  </si>
  <si>
    <t xml:space="preserve">Nómina Interna Empleados </t>
  </si>
  <si>
    <t xml:space="preserve"> No. </t>
  </si>
  <si>
    <t xml:space="preserve">Cedula </t>
  </si>
  <si>
    <t>Nombre</t>
  </si>
  <si>
    <t>Apellido</t>
  </si>
  <si>
    <t>Departamento</t>
  </si>
  <si>
    <t xml:space="preserve">Función </t>
  </si>
  <si>
    <t>Estatus</t>
  </si>
  <si>
    <t>Grupo Ocupacional</t>
  </si>
  <si>
    <t>Fecha de inicio del contrato</t>
  </si>
  <si>
    <t>Sueldo Bruto (RD$)</t>
  </si>
  <si>
    <t>Seguridad Social (LEY 87-01)</t>
  </si>
  <si>
    <t>Total Retenciones y Aportes</t>
  </si>
  <si>
    <t>Sueldo Neto (RD$)</t>
  </si>
  <si>
    <t>Cuenta Banco</t>
  </si>
  <si>
    <t>Seguro de Pensión (9.97%)</t>
  </si>
  <si>
    <t>Riesgos Laborales (1.3%) (2*)</t>
  </si>
  <si>
    <t>Seguro de Salud (10.53%)    (3*)</t>
  </si>
  <si>
    <t>Registro Dependientes Adicionales (4*)</t>
  </si>
  <si>
    <t>Subtotal TSS</t>
  </si>
  <si>
    <t>Deducción Empleado</t>
  </si>
  <si>
    <t>Aportes Patronal</t>
  </si>
  <si>
    <t>Desde</t>
  </si>
  <si>
    <t>Hasta</t>
  </si>
  <si>
    <t>Empleado (2.87%)</t>
  </si>
  <si>
    <t>Patronal (7.10%)</t>
  </si>
  <si>
    <t>Empleado (3.04%)</t>
  </si>
  <si>
    <t>Patronal (7.09%)</t>
  </si>
  <si>
    <t>NO</t>
  </si>
  <si>
    <t xml:space="preserve">NOMBRES PROVEEDOR  </t>
  </si>
  <si>
    <t>FUENTE DE FINANCIAMIENTO</t>
  </si>
  <si>
    <t>MONTO AÑOS ANTERIORES</t>
  </si>
  <si>
    <t>PREPARADO POR:</t>
  </si>
  <si>
    <t xml:space="preserve">REVISADO POR: </t>
  </si>
  <si>
    <t xml:space="preserve">APROBADO POR: </t>
  </si>
  <si>
    <t>Administrador</t>
  </si>
  <si>
    <t>Director General</t>
  </si>
  <si>
    <t>Otros Aportes</t>
  </si>
  <si>
    <t>RETENCIONES DE IMPUESTOS (DGII)</t>
  </si>
  <si>
    <t>APROVISIONAMIENTOS DE INCENTIVOS</t>
  </si>
  <si>
    <t>APROVISIONAMIENTO DE REGALIA PASCUAL</t>
  </si>
  <si>
    <t>SRS:    VIII</t>
  </si>
  <si>
    <t xml:space="preserve">CONCEPTO DE COMPRA (BREVE DESCRIPCION) </t>
  </si>
  <si>
    <t>HOSPITAL MUNICIPAL FANTINO</t>
  </si>
  <si>
    <t>RENACER</t>
  </si>
  <si>
    <t>META SALUD</t>
  </si>
  <si>
    <t>Air Liquide</t>
  </si>
  <si>
    <t>Cruz Ayala</t>
  </si>
  <si>
    <t>Dimega, S.A.</t>
  </si>
  <si>
    <t>DC Electromedicina</t>
  </si>
  <si>
    <t>Impresos Juan Carlos Abreu</t>
  </si>
  <si>
    <t>Mediprome</t>
  </si>
  <si>
    <t>Mueblería Roquelín</t>
  </si>
  <si>
    <t>Oliver Exterminating Corp</t>
  </si>
  <si>
    <t>Supermercado Premium</t>
  </si>
  <si>
    <t>Repuestos</t>
  </si>
  <si>
    <t>Seguridad Social</t>
  </si>
  <si>
    <t>Fondo Operativo</t>
  </si>
  <si>
    <t>Medicamentos y mat.gastable</t>
  </si>
  <si>
    <t>Reactivos</t>
  </si>
  <si>
    <t>Manubrio de lavadora, válvula reacondicionada.</t>
  </si>
  <si>
    <t>Impresos</t>
  </si>
  <si>
    <t>Alimentos y otros artículos</t>
  </si>
  <si>
    <t>Aire Acondicionado (Dos)</t>
  </si>
  <si>
    <t>furmigacion</t>
  </si>
  <si>
    <t>Articulos desechables y servilletas</t>
  </si>
  <si>
    <t>Licda. Yenny Masiel Garcia</t>
  </si>
  <si>
    <t xml:space="preserve">    HOSPITAL MUNICIPAL FANTINO</t>
  </si>
  <si>
    <t>SEMMA</t>
  </si>
  <si>
    <t>Retencion 10%</t>
  </si>
  <si>
    <t xml:space="preserve">Correspondiente al carta compromiso </t>
  </si>
  <si>
    <t>TOTAL DEUDA</t>
  </si>
  <si>
    <t xml:space="preserve">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</si>
  <si>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</t>
  </si>
  <si>
    <t xml:space="preserve">    Licda. Yenny Masiel Garcia</t>
  </si>
  <si>
    <t>Repuestos Real, S.R.L.</t>
  </si>
  <si>
    <t>Monto año  2023</t>
  </si>
  <si>
    <t xml:space="preserve">                             DR. Jose Heriberto Ramos M.</t>
  </si>
  <si>
    <t>Mini Market Chiqui</t>
  </si>
  <si>
    <t xml:space="preserve">TOTAL GENERAL </t>
  </si>
  <si>
    <t>Monto al 31 Enero 2025</t>
  </si>
  <si>
    <t>Monto año  2024</t>
  </si>
  <si>
    <t>Monto al 29 Febrero 2025</t>
  </si>
  <si>
    <t>Monto al 31  Marzo 2025</t>
  </si>
  <si>
    <t>Monto al 30 Abril 2025</t>
  </si>
  <si>
    <t>Monto al 31 Mayo 2025</t>
  </si>
  <si>
    <t>Monto al 31 Julio 2025</t>
  </si>
  <si>
    <t>Monto al 30 Agosto 2025</t>
  </si>
  <si>
    <t>Monto al 30 Septiembre 2025</t>
  </si>
  <si>
    <t>Monto al 31 Octubre 2025</t>
  </si>
  <si>
    <t>Monto al 31 Diciembre 2025</t>
  </si>
  <si>
    <t xml:space="preserve">SERVICIO NACIONAL DE SALUD </t>
  </si>
  <si>
    <t xml:space="preserve"> DIRECCION DE FISCALIZACION Y CONTROL</t>
  </si>
  <si>
    <t>Monto año 2022</t>
  </si>
  <si>
    <t>Monto al 30 Noviembre 2025</t>
  </si>
  <si>
    <t>Oxigeno</t>
  </si>
  <si>
    <t>Distribuidora Farmaceuthica</t>
  </si>
  <si>
    <t>Medicamentos</t>
  </si>
  <si>
    <t>DR. Jose Heriberto Ramos Mo</t>
  </si>
  <si>
    <t xml:space="preserve">Enc.  Contabilidad </t>
  </si>
  <si>
    <t xml:space="preserve">            Administrador</t>
  </si>
  <si>
    <t xml:space="preserve">         Director General</t>
  </si>
  <si>
    <t xml:space="preserve">Comportamiento de Ingresos Percibidos Segregados según Origen </t>
  </si>
  <si>
    <t>FONDO REPONIBLE</t>
  </si>
  <si>
    <t>SALUD SEGURA</t>
  </si>
  <si>
    <t>Cuenta Núm.</t>
  </si>
  <si>
    <t>Balance en libro</t>
  </si>
  <si>
    <t>Balance en Banco</t>
  </si>
  <si>
    <t>Balance Conciliado</t>
  </si>
  <si>
    <t>021-001622-1</t>
  </si>
  <si>
    <t>296-000135-9</t>
  </si>
  <si>
    <t xml:space="preserve"> </t>
  </si>
  <si>
    <t>Licda. Claribel Cruz Corcino</t>
  </si>
  <si>
    <t xml:space="preserve">Enc. De Contbailidad </t>
  </si>
  <si>
    <t>Trigas Del Caribe, SRL</t>
  </si>
  <si>
    <t>Licda. Claribel Cruz C.</t>
  </si>
  <si>
    <t>Lic. Yenny Massiel Garcia</t>
  </si>
  <si>
    <t>Dr. Jose H. Ramos</t>
  </si>
  <si>
    <t>Atencion A Pacientes Extranjeros</t>
  </si>
  <si>
    <t>Establecimiento:      HOSPITAL  MUNICIPAL SIGIFREDO ALBA       Mes:   JUNIO   Año:  2025 SRS: CS</t>
  </si>
  <si>
    <t>Correspondiente al Mes de  Junio del año 2025</t>
  </si>
  <si>
    <t>Bajo las funciones que nos asisten certificamos que el valor de los ingresos percibidos al  30 de Junio  2025 correspondieron a un monto de RD$ 3,474,229.55 (Tres Millones Cuatrocientos Setenta y Cuatro Mil  Doscientos Veintinueve pesos con 55/100)</t>
  </si>
  <si>
    <t>Dado a los 30 dias del mes de Junio del año 2025.</t>
  </si>
  <si>
    <t>DETALLE OBLIGACIONES CONTRAÍDAS PENDIENTES AL 30/06/2025</t>
  </si>
  <si>
    <t>Monto al 30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</si>
</sst>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_-* #,##0.00\ _€_-;\-* #,##0.00\ _€_-;_-* &quot;-&quot;??\ _€_-;_-@_-"/>
    <numFmt numFmtId="166" formatCode="#,##0.00;[Red]#,##0.00"/>
  </numFmts>
  <fonts count="36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Verdana"/>
      <family val="2"/>
    </font>
    <font>
      <sz val="12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Segoe UI Light"/>
      <family val="2"/>
    </font>
    <font>
      <b/>
      <sz val="10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D9D9D9"/>
        <bgColor rgb="FF000000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1">
    <xf numFmtId="0" fontId="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4" fillId="0" borderId="0"/>
    <xf numFmtId="0" fontId="3" fillId="0" borderId="0"/>
    <xf numFmtId="9" fontId="14" fillId="0" borderId="0" applyFont="0" applyFill="0" applyBorder="0" applyAlignment="0" applyProtection="0"/>
  </cellStyleXfs>
  <cellXfs count="239">
    <xf numFmtId="0" fontId="0" fillId="0" borderId="0" xfId="0"/>
    <xf numFmtId="0" fontId="17" fillId="4" borderId="1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4" borderId="5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6" xfId="0" applyNumberFormat="1" applyBorder="1"/>
    <xf numFmtId="14" fontId="0" fillId="0" borderId="7" xfId="0" applyNumberFormat="1" applyBorder="1"/>
    <xf numFmtId="4" fontId="0" fillId="0" borderId="5" xfId="0" applyNumberFormat="1" applyBorder="1"/>
    <xf numFmtId="0" fontId="0" fillId="0" borderId="8" xfId="0" applyBorder="1"/>
    <xf numFmtId="0" fontId="0" fillId="0" borderId="9" xfId="0" applyBorder="1"/>
    <xf numFmtId="0" fontId="16" fillId="0" borderId="10" xfId="0" applyFont="1" applyBorder="1"/>
    <xf numFmtId="0" fontId="0" fillId="0" borderId="11" xfId="0" applyBorder="1"/>
    <xf numFmtId="0" fontId="0" fillId="0" borderId="12" xfId="0" applyBorder="1"/>
    <xf numFmtId="164" fontId="14" fillId="0" borderId="10" xfId="7" applyFont="1" applyBorder="1"/>
    <xf numFmtId="0" fontId="18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5" borderId="7" xfId="0" applyFont="1" applyFill="1" applyBorder="1" applyAlignment="1">
      <alignment wrapText="1"/>
    </xf>
    <xf numFmtId="0" fontId="17" fillId="5" borderId="9" xfId="0" applyFont="1" applyFill="1" applyBorder="1" applyAlignment="1">
      <alignment wrapText="1"/>
    </xf>
    <xf numFmtId="0" fontId="16" fillId="6" borderId="13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 wrapText="1"/>
    </xf>
    <xf numFmtId="1" fontId="0" fillId="0" borderId="9" xfId="0" applyNumberFormat="1" applyBorder="1"/>
    <xf numFmtId="14" fontId="0" fillId="0" borderId="9" xfId="0" applyNumberFormat="1" applyBorder="1"/>
    <xf numFmtId="44" fontId="0" fillId="0" borderId="0" xfId="0" applyNumberFormat="1"/>
    <xf numFmtId="0" fontId="19" fillId="0" borderId="9" xfId="0" applyFont="1" applyBorder="1"/>
    <xf numFmtId="0" fontId="0" fillId="7" borderId="9" xfId="0" applyFill="1" applyBorder="1"/>
    <xf numFmtId="164" fontId="16" fillId="7" borderId="9" xfId="7" applyFont="1" applyFill="1" applyBorder="1"/>
    <xf numFmtId="14" fontId="20" fillId="8" borderId="9" xfId="9" applyNumberFormat="1" applyFont="1" applyFill="1" applyBorder="1"/>
    <xf numFmtId="0" fontId="0" fillId="0" borderId="15" xfId="0" applyBorder="1"/>
    <xf numFmtId="164" fontId="20" fillId="8" borderId="9" xfId="7" applyFont="1" applyFill="1" applyBorder="1"/>
    <xf numFmtId="0" fontId="0" fillId="9" borderId="9" xfId="0" applyFill="1" applyBorder="1"/>
    <xf numFmtId="164" fontId="16" fillId="9" borderId="9" xfId="7" applyFont="1" applyFill="1" applyBorder="1"/>
    <xf numFmtId="0" fontId="16" fillId="0" borderId="9" xfId="0" applyFont="1" applyBorder="1"/>
    <xf numFmtId="0" fontId="0" fillId="0" borderId="9" xfId="0" applyBorder="1" applyAlignment="1">
      <alignment wrapText="1"/>
    </xf>
    <xf numFmtId="1" fontId="0" fillId="0" borderId="0" xfId="0" applyNumberFormat="1" applyBorder="1"/>
    <xf numFmtId="43" fontId="14" fillId="0" borderId="5" xfId="1" applyFont="1" applyBorder="1"/>
    <xf numFmtId="0" fontId="16" fillId="6" borderId="3" xfId="0" applyFont="1" applyFill="1" applyBorder="1" applyAlignment="1">
      <alignment horizontal="center" vertical="center" wrapText="1"/>
    </xf>
    <xf numFmtId="0" fontId="3" fillId="0" borderId="0" xfId="9" applyFont="1" applyAlignment="1">
      <alignment vertical="center"/>
    </xf>
    <xf numFmtId="0" fontId="3" fillId="0" borderId="0" xfId="9" applyFont="1"/>
    <xf numFmtId="0" fontId="5" fillId="0" borderId="0" xfId="9" applyFont="1" applyAlignment="1">
      <alignment horizontal="center" vertical="center"/>
    </xf>
    <xf numFmtId="0" fontId="0" fillId="0" borderId="0" xfId="0" applyAlignment="1">
      <alignment horizontal="center" wrapText="1"/>
    </xf>
    <xf numFmtId="12" fontId="0" fillId="0" borderId="9" xfId="0" applyNumberFormat="1" applyBorder="1"/>
    <xf numFmtId="14" fontId="0" fillId="0" borderId="9" xfId="0" applyNumberFormat="1" applyBorder="1" applyAlignment="1">
      <alignment wrapText="1"/>
    </xf>
    <xf numFmtId="43" fontId="14" fillId="0" borderId="10" xfId="1" applyFont="1" applyBorder="1"/>
    <xf numFmtId="43" fontId="19" fillId="0" borderId="9" xfId="1" applyFont="1" applyBorder="1"/>
    <xf numFmtId="164" fontId="21" fillId="7" borderId="9" xfId="7" applyFont="1" applyFill="1" applyBorder="1"/>
    <xf numFmtId="43" fontId="14" fillId="0" borderId="0" xfId="1" applyFont="1"/>
    <xf numFmtId="12" fontId="0" fillId="0" borderId="9" xfId="0" applyNumberFormat="1" applyBorder="1" applyAlignment="1">
      <alignment horizontal="left"/>
    </xf>
    <xf numFmtId="12" fontId="0" fillId="0" borderId="9" xfId="0" applyNumberFormat="1" applyBorder="1" applyAlignment="1">
      <alignment horizontal="center"/>
    </xf>
    <xf numFmtId="4" fontId="3" fillId="2" borderId="9" xfId="9" applyNumberFormat="1" applyFont="1" applyFill="1" applyBorder="1" applyAlignment="1">
      <alignment horizontal="right"/>
    </xf>
    <xf numFmtId="0" fontId="9" fillId="0" borderId="0" xfId="9" applyFont="1"/>
    <xf numFmtId="12" fontId="0" fillId="0" borderId="9" xfId="0" applyNumberFormat="1" applyBorder="1" applyAlignment="1">
      <alignment horizontal="left" wrapText="1"/>
    </xf>
    <xf numFmtId="0" fontId="10" fillId="0" borderId="0" xfId="9" applyFont="1"/>
    <xf numFmtId="0" fontId="10" fillId="0" borderId="0" xfId="9" applyFont="1" applyAlignment="1">
      <alignment vertical="center"/>
    </xf>
    <xf numFmtId="0" fontId="12" fillId="3" borderId="9" xfId="9" applyFont="1" applyFill="1" applyBorder="1" applyAlignment="1">
      <alignment horizontal="center" vertical="center"/>
    </xf>
    <xf numFmtId="0" fontId="10" fillId="9" borderId="9" xfId="9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9" xfId="9" applyFont="1" applyFill="1" applyBorder="1" applyAlignment="1">
      <alignment horizontal="center" vertical="center" wrapText="1"/>
    </xf>
    <xf numFmtId="14" fontId="10" fillId="8" borderId="9" xfId="0" applyNumberFormat="1" applyFont="1" applyFill="1" applyBorder="1" applyAlignment="1">
      <alignment horizontal="center" vertical="center" wrapText="1"/>
    </xf>
    <xf numFmtId="166" fontId="10" fillId="8" borderId="9" xfId="0" applyNumberFormat="1" applyFont="1" applyFill="1" applyBorder="1" applyAlignment="1">
      <alignment horizontal="right" vertical="center"/>
    </xf>
    <xf numFmtId="4" fontId="10" fillId="9" borderId="9" xfId="0" applyNumberFormat="1" applyFont="1" applyFill="1" applyBorder="1" applyAlignment="1">
      <alignment horizontal="right" vertical="center"/>
    </xf>
    <xf numFmtId="2" fontId="10" fillId="9" borderId="9" xfId="0" applyNumberFormat="1" applyFont="1" applyFill="1" applyBorder="1" applyAlignment="1">
      <alignment horizontal="right" vertical="center"/>
    </xf>
    <xf numFmtId="4" fontId="10" fillId="9" borderId="9" xfId="9" applyNumberFormat="1" applyFont="1" applyFill="1" applyBorder="1" applyAlignment="1">
      <alignment horizontal="right" vertical="center"/>
    </xf>
    <xf numFmtId="0" fontId="10" fillId="9" borderId="9" xfId="0" applyFont="1" applyFill="1" applyBorder="1" applyAlignment="1">
      <alignment horizontal="center" vertical="center"/>
    </xf>
    <xf numFmtId="0" fontId="12" fillId="10" borderId="9" xfId="9" applyFont="1" applyFill="1" applyBorder="1" applyAlignment="1">
      <alignment vertical="center" wrapText="1"/>
    </xf>
    <xf numFmtId="4" fontId="12" fillId="10" borderId="9" xfId="9" applyNumberFormat="1" applyFont="1" applyFill="1" applyBorder="1" applyAlignment="1">
      <alignment horizontal="right" vertical="center"/>
    </xf>
    <xf numFmtId="4" fontId="12" fillId="9" borderId="9" xfId="9" applyNumberFormat="1" applyFont="1" applyFill="1" applyBorder="1" applyAlignment="1">
      <alignment horizontal="right" vertical="center"/>
    </xf>
    <xf numFmtId="0" fontId="22" fillId="11" borderId="32" xfId="0" applyFont="1" applyFill="1" applyBorder="1" applyAlignment="1">
      <alignment horizontal="left"/>
    </xf>
    <xf numFmtId="0" fontId="13" fillId="0" borderId="33" xfId="0" applyFont="1" applyBorder="1" applyAlignment="1">
      <alignment horizontal="left"/>
    </xf>
    <xf numFmtId="0" fontId="10" fillId="9" borderId="9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0" fontId="25" fillId="0" borderId="0" xfId="0" applyFont="1" applyAlignment="1">
      <alignment horizontal="center"/>
    </xf>
    <xf numFmtId="4" fontId="10" fillId="0" borderId="0" xfId="9" applyNumberFormat="1" applyFont="1"/>
    <xf numFmtId="4" fontId="19" fillId="0" borderId="9" xfId="0" applyNumberFormat="1" applyFont="1" applyBorder="1"/>
    <xf numFmtId="0" fontId="13" fillId="0" borderId="0" xfId="0" applyFont="1" applyBorder="1" applyAlignment="1">
      <alignment horizontal="left"/>
    </xf>
    <xf numFmtId="0" fontId="10" fillId="8" borderId="0" xfId="0" applyFont="1" applyFill="1" applyBorder="1" applyAlignment="1">
      <alignment horizontal="center" vertical="center" wrapText="1"/>
    </xf>
    <xf numFmtId="12" fontId="0" fillId="0" borderId="16" xfId="0" applyNumberFormat="1" applyBorder="1"/>
    <xf numFmtId="43" fontId="14" fillId="0" borderId="9" xfId="1" applyFont="1" applyBorder="1"/>
    <xf numFmtId="43" fontId="18" fillId="0" borderId="9" xfId="1" applyFont="1" applyBorder="1"/>
    <xf numFmtId="4" fontId="26" fillId="0" borderId="0" xfId="0" applyNumberFormat="1" applyFont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wrapText="1"/>
    </xf>
    <xf numFmtId="0" fontId="12" fillId="9" borderId="9" xfId="9" applyFont="1" applyFill="1" applyBorder="1" applyAlignment="1">
      <alignment horizontal="center" vertical="center" wrapText="1"/>
    </xf>
    <xf numFmtId="0" fontId="12" fillId="9" borderId="9" xfId="9" applyFont="1" applyFill="1" applyBorder="1" applyAlignment="1">
      <alignment horizontal="center" vertical="center"/>
    </xf>
    <xf numFmtId="43" fontId="0" fillId="0" borderId="0" xfId="0" applyNumberFormat="1"/>
    <xf numFmtId="43" fontId="14" fillId="0" borderId="9" xfId="1" applyFont="1" applyBorder="1"/>
    <xf numFmtId="14" fontId="0" fillId="0" borderId="9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5" xfId="0" applyBorder="1" applyAlignment="1">
      <alignment vertical="center" wrapText="1"/>
    </xf>
    <xf numFmtId="164" fontId="14" fillId="0" borderId="9" xfId="7" applyFont="1" applyFill="1" applyBorder="1"/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left" vertical="center"/>
    </xf>
    <xf numFmtId="0" fontId="19" fillId="0" borderId="9" xfId="0" applyFont="1" applyBorder="1" applyAlignment="1">
      <alignment horizontal="left"/>
    </xf>
    <xf numFmtId="0" fontId="0" fillId="8" borderId="0" xfId="0" applyFont="1" applyFill="1" applyAlignment="1">
      <alignment vertical="center" wrapText="1"/>
    </xf>
    <xf numFmtId="0" fontId="0" fillId="8" borderId="0" xfId="0" applyFont="1" applyFill="1" applyAlignment="1">
      <alignment horizontal="left"/>
    </xf>
    <xf numFmtId="0" fontId="0" fillId="8" borderId="9" xfId="0" applyFont="1" applyFill="1" applyBorder="1" applyAlignment="1">
      <alignment vertical="center" wrapText="1"/>
    </xf>
    <xf numFmtId="0" fontId="15" fillId="12" borderId="9" xfId="0" applyFont="1" applyFill="1" applyBorder="1" applyAlignment="1">
      <alignment vertical="center" wrapText="1"/>
    </xf>
    <xf numFmtId="0" fontId="0" fillId="8" borderId="0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4" fontId="0" fillId="0" borderId="8" xfId="0" applyNumberFormat="1" applyBorder="1"/>
    <xf numFmtId="0" fontId="19" fillId="0" borderId="18" xfId="0" applyFont="1" applyBorder="1" applyAlignment="1">
      <alignment horizontal="left"/>
    </xf>
    <xf numFmtId="43" fontId="14" fillId="8" borderId="9" xfId="1" applyFont="1" applyFill="1" applyBorder="1" applyAlignment="1">
      <alignment vertical="center" wrapText="1"/>
    </xf>
    <xf numFmtId="43" fontId="14" fillId="0" borderId="0" xfId="1" applyFont="1" applyBorder="1"/>
    <xf numFmtId="0" fontId="0" fillId="0" borderId="17" xfId="0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12" fillId="8" borderId="0" xfId="9" applyFont="1" applyFill="1" applyBorder="1" applyAlignment="1">
      <alignment horizontal="center" vertical="center"/>
    </xf>
    <xf numFmtId="0" fontId="12" fillId="8" borderId="0" xfId="9" applyFont="1" applyFill="1" applyBorder="1" applyAlignment="1">
      <alignment vertical="center" wrapText="1"/>
    </xf>
    <xf numFmtId="4" fontId="12" fillId="8" borderId="0" xfId="9" applyNumberFormat="1" applyFont="1" applyFill="1" applyBorder="1" applyAlignment="1">
      <alignment horizontal="right" vertical="center"/>
    </xf>
    <xf numFmtId="0" fontId="9" fillId="8" borderId="0" xfId="9" applyFont="1" applyFill="1"/>
    <xf numFmtId="0" fontId="0" fillId="8" borderId="0" xfId="0" applyFont="1" applyFill="1" applyBorder="1" applyAlignment="1">
      <alignment horizontal="righ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/>
    </xf>
    <xf numFmtId="0" fontId="0" fillId="0" borderId="18" xfId="0" applyBorder="1" applyAlignment="1">
      <alignment horizontal="left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" fontId="19" fillId="8" borderId="9" xfId="0" applyNumberFormat="1" applyFont="1" applyFill="1" applyBorder="1"/>
    <xf numFmtId="43" fontId="14" fillId="8" borderId="9" xfId="1" applyFont="1" applyFill="1" applyBorder="1" applyAlignment="1">
      <alignment horizontal="right"/>
    </xf>
    <xf numFmtId="4" fontId="19" fillId="8" borderId="9" xfId="0" applyNumberFormat="1" applyFont="1" applyFill="1" applyBorder="1" applyAlignment="1">
      <alignment horizontal="right"/>
    </xf>
    <xf numFmtId="43" fontId="14" fillId="8" borderId="9" xfId="1" applyFont="1" applyFill="1" applyBorder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17" fontId="31" fillId="0" borderId="0" xfId="0" applyNumberFormat="1" applyFont="1"/>
    <xf numFmtId="0" fontId="30" fillId="6" borderId="9" xfId="0" applyFont="1" applyFill="1" applyBorder="1" applyAlignment="1">
      <alignment horizontal="center" vertical="center" wrapText="1"/>
    </xf>
    <xf numFmtId="49" fontId="30" fillId="6" borderId="9" xfId="0" applyNumberFormat="1" applyFont="1" applyFill="1" applyBorder="1" applyAlignment="1">
      <alignment horizontal="center" vertical="center" wrapText="1"/>
    </xf>
    <xf numFmtId="0" fontId="32" fillId="0" borderId="9" xfId="0" applyFont="1" applyBorder="1"/>
    <xf numFmtId="0" fontId="3" fillId="0" borderId="9" xfId="0" applyFont="1" applyBorder="1" applyAlignment="1">
      <alignment horizontal="left" vertical="center" wrapText="1"/>
    </xf>
    <xf numFmtId="0" fontId="33" fillId="0" borderId="9" xfId="0" applyFont="1" applyBorder="1"/>
    <xf numFmtId="4" fontId="3" fillId="0" borderId="9" xfId="0" applyNumberFormat="1" applyFont="1" applyBorder="1" applyAlignment="1">
      <alignment vertical="center"/>
    </xf>
    <xf numFmtId="0" fontId="34" fillId="0" borderId="9" xfId="0" applyFont="1" applyBorder="1" applyAlignment="1">
      <alignment horizontal="center"/>
    </xf>
    <xf numFmtId="4" fontId="34" fillId="0" borderId="9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4" fontId="34" fillId="0" borderId="9" xfId="0" applyNumberFormat="1" applyFont="1" applyBorder="1" applyAlignment="1">
      <alignment horizontal="center"/>
    </xf>
    <xf numFmtId="0" fontId="33" fillId="0" borderId="9" xfId="0" applyFont="1" applyBorder="1" applyAlignment="1">
      <alignment vertical="center"/>
    </xf>
    <xf numFmtId="0" fontId="33" fillId="0" borderId="24" xfId="0" applyFont="1" applyBorder="1" applyAlignment="1">
      <alignment vertical="center"/>
    </xf>
    <xf numFmtId="4" fontId="3" fillId="0" borderId="9" xfId="0" applyNumberFormat="1" applyFont="1" applyBorder="1"/>
    <xf numFmtId="0" fontId="3" fillId="0" borderId="9" xfId="0" applyFont="1" applyBorder="1" applyAlignment="1">
      <alignment horizontal="left" vertical="center"/>
    </xf>
    <xf numFmtId="0" fontId="32" fillId="0" borderId="9" xfId="0" applyFont="1" applyBorder="1" applyAlignment="1">
      <alignment wrapText="1"/>
    </xf>
    <xf numFmtId="4" fontId="35" fillId="14" borderId="9" xfId="0" applyNumberFormat="1" applyFont="1" applyFill="1" applyBorder="1" applyAlignment="1">
      <alignment horizontal="right"/>
    </xf>
    <xf numFmtId="0" fontId="35" fillId="0" borderId="0" xfId="0" applyFont="1" applyFill="1" applyBorder="1" applyAlignment="1">
      <alignment horizontal="center"/>
    </xf>
    <xf numFmtId="4" fontId="35" fillId="0" borderId="0" xfId="0" applyNumberFormat="1" applyFont="1" applyFill="1" applyBorder="1" applyAlignment="1">
      <alignment horizontal="right"/>
    </xf>
    <xf numFmtId="4" fontId="34" fillId="0" borderId="0" xfId="0" applyNumberFormat="1" applyFont="1" applyFill="1" applyBorder="1" applyAlignment="1">
      <alignment horizontal="right"/>
    </xf>
    <xf numFmtId="0" fontId="31" fillId="0" borderId="0" xfId="0" applyFont="1" applyAlignment="1">
      <alignment wrapText="1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0" xfId="0" applyFont="1" applyAlignment="1">
      <alignment horizontal="center" wrapText="1"/>
    </xf>
    <xf numFmtId="0" fontId="17" fillId="4" borderId="19" xfId="0" applyFont="1" applyFill="1" applyBorder="1" applyAlignment="1">
      <alignment horizontal="center"/>
    </xf>
    <xf numFmtId="0" fontId="17" fillId="4" borderId="20" xfId="0" applyFont="1" applyFill="1" applyBorder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7" fillId="4" borderId="7" xfId="0" applyFont="1" applyFill="1" applyBorder="1" applyAlignment="1">
      <alignment horizontal="center"/>
    </xf>
    <xf numFmtId="0" fontId="17" fillId="5" borderId="8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0" fontId="17" fillId="5" borderId="7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21" xfId="0" applyFont="1" applyBorder="1" applyAlignment="1">
      <alignment horizontal="center"/>
    </xf>
    <xf numFmtId="0" fontId="17" fillId="4" borderId="22" xfId="0" applyFont="1" applyFill="1" applyBorder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16" fillId="6" borderId="9" xfId="0" applyFont="1" applyFill="1" applyBorder="1" applyAlignment="1">
      <alignment horizontal="center"/>
    </xf>
    <xf numFmtId="49" fontId="16" fillId="0" borderId="27" xfId="0" applyNumberFormat="1" applyFont="1" applyBorder="1" applyAlignment="1">
      <alignment horizontal="center"/>
    </xf>
    <xf numFmtId="0" fontId="29" fillId="0" borderId="0" xfId="0" applyFont="1" applyAlignment="1">
      <alignment horizontal="center"/>
    </xf>
    <xf numFmtId="0" fontId="16" fillId="7" borderId="24" xfId="0" applyFont="1" applyFill="1" applyBorder="1" applyAlignment="1">
      <alignment horizontal="center" vertical="center" wrapText="1"/>
    </xf>
    <xf numFmtId="0" fontId="16" fillId="7" borderId="8" xfId="0" applyFont="1" applyFill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9" borderId="24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 wrapText="1"/>
    </xf>
    <xf numFmtId="0" fontId="0" fillId="8" borderId="26" xfId="0" applyFont="1" applyFill="1" applyBorder="1" applyAlignment="1">
      <alignment vertical="center" wrapText="1"/>
    </xf>
    <xf numFmtId="0" fontId="0" fillId="8" borderId="0" xfId="0" applyFont="1" applyFill="1" applyAlignment="1">
      <alignment vertical="center" wrapText="1"/>
    </xf>
    <xf numFmtId="0" fontId="24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12" fillId="13" borderId="15" xfId="9" applyFont="1" applyFill="1" applyBorder="1" applyAlignment="1">
      <alignment horizontal="center" vertical="center" wrapText="1"/>
    </xf>
    <xf numFmtId="0" fontId="12" fillId="13" borderId="17" xfId="9" applyFont="1" applyFill="1" applyBorder="1" applyAlignment="1">
      <alignment horizontal="center" vertical="center" wrapText="1"/>
    </xf>
    <xf numFmtId="0" fontId="12" fillId="13" borderId="18" xfId="9" applyFont="1" applyFill="1" applyBorder="1" applyAlignment="1">
      <alignment horizontal="center" vertical="center" wrapText="1"/>
    </xf>
    <xf numFmtId="0" fontId="12" fillId="3" borderId="15" xfId="9" applyFont="1" applyFill="1" applyBorder="1" applyAlignment="1">
      <alignment horizontal="center" vertical="center"/>
    </xf>
    <xf numFmtId="0" fontId="12" fillId="3" borderId="17" xfId="9" applyFont="1" applyFill="1" applyBorder="1" applyAlignment="1">
      <alignment horizontal="center" vertical="center"/>
    </xf>
    <xf numFmtId="0" fontId="12" fillId="3" borderId="18" xfId="9" applyFont="1" applyFill="1" applyBorder="1" applyAlignment="1">
      <alignment horizontal="center" vertical="center"/>
    </xf>
    <xf numFmtId="0" fontId="12" fillId="3" borderId="34" xfId="9" applyFont="1" applyFill="1" applyBorder="1" applyAlignment="1">
      <alignment horizontal="center" vertical="center"/>
    </xf>
    <xf numFmtId="0" fontId="12" fillId="9" borderId="15" xfId="9" applyFont="1" applyFill="1" applyBorder="1" applyAlignment="1">
      <alignment horizontal="center" vertical="center" wrapText="1"/>
    </xf>
    <xf numFmtId="0" fontId="12" fillId="9" borderId="17" xfId="9" applyFont="1" applyFill="1" applyBorder="1" applyAlignment="1">
      <alignment horizontal="center" vertical="center" wrapText="1"/>
    </xf>
    <xf numFmtId="0" fontId="12" fillId="9" borderId="18" xfId="9" applyFont="1" applyFill="1" applyBorder="1" applyAlignment="1">
      <alignment horizontal="center" vertical="center" wrapText="1"/>
    </xf>
    <xf numFmtId="0" fontId="12" fillId="9" borderId="24" xfId="9" applyFont="1" applyFill="1" applyBorder="1" applyAlignment="1">
      <alignment horizontal="center" vertical="center" wrapText="1"/>
    </xf>
    <xf numFmtId="0" fontId="12" fillId="9" borderId="8" xfId="9" applyFont="1" applyFill="1" applyBorder="1" applyAlignment="1">
      <alignment horizontal="center" vertical="center" wrapText="1"/>
    </xf>
    <xf numFmtId="0" fontId="12" fillId="9" borderId="24" xfId="9" applyFont="1" applyFill="1" applyBorder="1" applyAlignment="1">
      <alignment horizontal="center" vertical="center"/>
    </xf>
    <xf numFmtId="0" fontId="12" fillId="9" borderId="16" xfId="9" applyFont="1" applyFill="1" applyBorder="1" applyAlignment="1">
      <alignment horizontal="center" vertical="center"/>
    </xf>
    <xf numFmtId="0" fontId="12" fillId="9" borderId="8" xfId="9" applyFont="1" applyFill="1" applyBorder="1" applyAlignment="1">
      <alignment horizontal="center" vertical="center"/>
    </xf>
    <xf numFmtId="0" fontId="12" fillId="3" borderId="28" xfId="9" applyFont="1" applyFill="1" applyBorder="1" applyAlignment="1">
      <alignment horizontal="center" vertical="center"/>
    </xf>
    <xf numFmtId="0" fontId="12" fillId="3" borderId="29" xfId="9" applyFont="1" applyFill="1" applyBorder="1" applyAlignment="1">
      <alignment horizontal="center" vertical="center"/>
    </xf>
    <xf numFmtId="0" fontId="12" fillId="3" borderId="30" xfId="9" applyFont="1" applyFill="1" applyBorder="1" applyAlignment="1">
      <alignment horizontal="center" vertical="center"/>
    </xf>
    <xf numFmtId="0" fontId="12" fillId="3" borderId="31" xfId="9" applyFont="1" applyFill="1" applyBorder="1" applyAlignment="1">
      <alignment horizontal="center" vertical="center"/>
    </xf>
    <xf numFmtId="0" fontId="12" fillId="3" borderId="15" xfId="9" applyFont="1" applyFill="1" applyBorder="1" applyAlignment="1">
      <alignment horizontal="center" vertical="center" wrapText="1"/>
    </xf>
    <xf numFmtId="0" fontId="12" fillId="3" borderId="17" xfId="9" applyFont="1" applyFill="1" applyBorder="1" applyAlignment="1">
      <alignment horizontal="center" vertical="center" wrapText="1"/>
    </xf>
    <xf numFmtId="0" fontId="12" fillId="3" borderId="18" xfId="9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11" fillId="0" borderId="0" xfId="9" applyFont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12" fillId="0" borderId="0" xfId="9" applyFont="1" applyAlignment="1">
      <alignment horizontal="left" vertical="center"/>
    </xf>
    <xf numFmtId="0" fontId="12" fillId="0" borderId="23" xfId="9" applyFont="1" applyBorder="1" applyAlignment="1">
      <alignment horizontal="left" vertical="center"/>
    </xf>
    <xf numFmtId="0" fontId="30" fillId="0" borderId="0" xfId="0" applyFont="1" applyAlignment="1">
      <alignment horizontal="left"/>
    </xf>
    <xf numFmtId="0" fontId="35" fillId="14" borderId="24" xfId="0" applyFont="1" applyFill="1" applyBorder="1" applyAlignment="1">
      <alignment horizontal="center"/>
    </xf>
    <xf numFmtId="0" fontId="35" fillId="14" borderId="16" xfId="0" applyFont="1" applyFill="1" applyBorder="1" applyAlignment="1">
      <alignment horizontal="center"/>
    </xf>
    <xf numFmtId="0" fontId="35" fillId="14" borderId="8" xfId="0" applyFont="1" applyFill="1" applyBorder="1" applyAlignment="1">
      <alignment horizontal="center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 wrapText="1"/>
    </xf>
    <xf numFmtId="0" fontId="31" fillId="0" borderId="0" xfId="0" applyFont="1" applyAlignment="1">
      <alignment horizontal="left" vertical="center"/>
    </xf>
  </cellXfs>
  <cellStyles count="11">
    <cellStyle name="Millares" xfId="1" builtinId="3"/>
    <cellStyle name="Millares 2" xfId="2"/>
    <cellStyle name="Millares 2 2" xfId="3"/>
    <cellStyle name="Millares 2 2 2" xfId="4"/>
    <cellStyle name="Millares 3" xfId="5"/>
    <cellStyle name="Millares 9" xfId="6"/>
    <cellStyle name="Moneda" xfId="7" builtinId="4"/>
    <cellStyle name="Normal" xfId="0" builtinId="0"/>
    <cellStyle name="Normal 2" xfId="8"/>
    <cellStyle name="Normal 2 2" xfId="9"/>
    <cellStyle name="Porcentaje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65"/>
  <sheetViews>
    <sheetView showGridLines="0" topLeftCell="A16" zoomScaleNormal="100" workbookViewId="0">
      <selection activeCell="B7" sqref="B7:H7"/>
    </sheetView>
  </sheetViews>
  <sheetFormatPr baseColWidth="10" defaultRowHeight="15" x14ac:dyDescent="0.25"/>
  <cols>
    <col min="1" max="1" width="5.42578125" customWidth="1"/>
    <col min="2" max="2" width="36.28515625" customWidth="1"/>
    <col min="5" max="5" width="16.140625" customWidth="1"/>
    <col min="6" max="6" width="23.28515625" customWidth="1"/>
    <col min="7" max="7" width="15.42578125" customWidth="1"/>
    <col min="8" max="8" width="16.85546875" customWidth="1"/>
  </cols>
  <sheetData>
    <row r="4" spans="2:8" ht="18.75" x14ac:dyDescent="0.3">
      <c r="B4" s="178" t="s">
        <v>0</v>
      </c>
      <c r="C4" s="178"/>
      <c r="D4" s="178"/>
      <c r="E4" s="178"/>
      <c r="F4" s="178"/>
      <c r="G4" s="178"/>
      <c r="H4" s="178"/>
    </row>
    <row r="5" spans="2:8" ht="18.75" x14ac:dyDescent="0.3">
      <c r="B5" s="178" t="s">
        <v>1</v>
      </c>
      <c r="C5" s="178"/>
      <c r="D5" s="178"/>
      <c r="E5" s="178"/>
      <c r="F5" s="178"/>
      <c r="G5" s="178"/>
      <c r="H5" s="178"/>
    </row>
    <row r="6" spans="2:8" ht="18.75" x14ac:dyDescent="0.3">
      <c r="B6" s="178" t="s">
        <v>176</v>
      </c>
      <c r="C6" s="178"/>
      <c r="D6" s="178"/>
      <c r="E6" s="178"/>
      <c r="F6" s="178"/>
      <c r="G6" s="178"/>
      <c r="H6" s="178"/>
    </row>
    <row r="7" spans="2:8" ht="19.5" thickBot="1" x14ac:dyDescent="0.35">
      <c r="B7" s="179" t="s">
        <v>96</v>
      </c>
      <c r="C7" s="179"/>
      <c r="D7" s="179"/>
      <c r="E7" s="179"/>
      <c r="F7" s="179"/>
      <c r="G7" s="179"/>
      <c r="H7" s="179"/>
    </row>
    <row r="8" spans="2:8" ht="15.75" x14ac:dyDescent="0.25">
      <c r="B8" s="1" t="s">
        <v>2</v>
      </c>
      <c r="C8" s="180" t="s">
        <v>3</v>
      </c>
      <c r="D8" s="181"/>
      <c r="E8" s="1" t="s">
        <v>4</v>
      </c>
      <c r="F8" s="2" t="s">
        <v>5</v>
      </c>
      <c r="G8" s="3" t="s">
        <v>6</v>
      </c>
      <c r="H8" s="4" t="s">
        <v>7</v>
      </c>
    </row>
    <row r="9" spans="2:8" ht="15.75" x14ac:dyDescent="0.25">
      <c r="B9" s="171" t="s">
        <v>18</v>
      </c>
      <c r="C9" s="173" t="s">
        <v>8</v>
      </c>
      <c r="D9" s="174"/>
      <c r="E9" s="5"/>
      <c r="F9" s="175" t="s">
        <v>19</v>
      </c>
      <c r="G9" s="176"/>
      <c r="H9" s="177"/>
    </row>
    <row r="10" spans="2:8" ht="31.5" x14ac:dyDescent="0.25">
      <c r="B10" s="172"/>
      <c r="C10" s="6" t="s">
        <v>23</v>
      </c>
      <c r="D10" s="7" t="s">
        <v>24</v>
      </c>
      <c r="E10" s="5" t="s">
        <v>9</v>
      </c>
      <c r="F10" s="8" t="s">
        <v>20</v>
      </c>
      <c r="G10" s="28" t="s">
        <v>21</v>
      </c>
      <c r="H10" s="27" t="s">
        <v>22</v>
      </c>
    </row>
    <row r="11" spans="2:8" x14ac:dyDescent="0.25">
      <c r="B11" s="9" t="s">
        <v>10</v>
      </c>
      <c r="C11" s="15">
        <v>45809</v>
      </c>
      <c r="D11" s="16">
        <v>45838</v>
      </c>
      <c r="E11" s="46">
        <v>332110.34000000003</v>
      </c>
      <c r="F11" s="12"/>
      <c r="G11" s="13"/>
      <c r="H11" s="14"/>
    </row>
    <row r="12" spans="2:8" x14ac:dyDescent="0.25">
      <c r="B12" s="9" t="s">
        <v>91</v>
      </c>
      <c r="C12" s="15">
        <v>45809</v>
      </c>
      <c r="D12" s="16">
        <v>45838</v>
      </c>
      <c r="E12" s="60"/>
      <c r="F12" s="12"/>
      <c r="G12" s="13"/>
      <c r="H12" s="14"/>
    </row>
    <row r="13" spans="2:8" x14ac:dyDescent="0.25">
      <c r="B13" s="9" t="s">
        <v>92</v>
      </c>
      <c r="C13" s="15">
        <v>45809</v>
      </c>
      <c r="D13" s="16">
        <v>45838</v>
      </c>
      <c r="E13" s="92">
        <v>924639.66</v>
      </c>
      <c r="F13" s="12"/>
      <c r="G13" s="13"/>
      <c r="H13" s="14"/>
    </row>
    <row r="14" spans="2:8" x14ac:dyDescent="0.25">
      <c r="B14" s="9" t="s">
        <v>15</v>
      </c>
      <c r="C14" s="15">
        <v>45809</v>
      </c>
      <c r="D14" s="16">
        <v>45838</v>
      </c>
      <c r="E14" s="17"/>
      <c r="F14" s="12"/>
      <c r="G14" s="13"/>
      <c r="H14" s="14"/>
    </row>
    <row r="15" spans="2:8" x14ac:dyDescent="0.25">
      <c r="B15" s="9" t="s">
        <v>93</v>
      </c>
      <c r="C15" s="15">
        <v>45809</v>
      </c>
      <c r="D15" s="16">
        <v>45838</v>
      </c>
      <c r="E15" s="17">
        <v>4749.9799999999996</v>
      </c>
      <c r="F15" s="12"/>
      <c r="G15" s="13"/>
      <c r="H15" s="14"/>
    </row>
    <row r="16" spans="2:8" x14ac:dyDescent="0.25">
      <c r="B16" s="9" t="s">
        <v>16</v>
      </c>
      <c r="C16" s="15"/>
      <c r="D16" s="16"/>
      <c r="E16" s="17"/>
      <c r="F16" s="12"/>
      <c r="G16" s="13"/>
      <c r="H16" s="14"/>
    </row>
    <row r="17" spans="1:9" x14ac:dyDescent="0.25">
      <c r="B17" s="9" t="s">
        <v>17</v>
      </c>
      <c r="C17" s="15"/>
      <c r="D17" s="16"/>
      <c r="E17" s="17"/>
      <c r="F17" s="12"/>
      <c r="G17" s="13"/>
      <c r="H17" s="14"/>
    </row>
    <row r="18" spans="1:9" x14ac:dyDescent="0.25">
      <c r="B18" s="9" t="s">
        <v>11</v>
      </c>
      <c r="C18" s="10"/>
      <c r="D18" s="11"/>
      <c r="E18" s="9"/>
      <c r="F18" s="18"/>
      <c r="G18" s="19"/>
      <c r="H18" s="11"/>
    </row>
    <row r="19" spans="1:9" ht="15.75" thickBot="1" x14ac:dyDescent="0.3">
      <c r="B19" s="20" t="s">
        <v>12</v>
      </c>
      <c r="C19" s="21"/>
      <c r="D19" s="22"/>
      <c r="E19" s="54">
        <f>SUM(E11:E18)</f>
        <v>1261499.98</v>
      </c>
      <c r="F19" s="23"/>
      <c r="G19" s="23"/>
      <c r="H19" s="23"/>
    </row>
    <row r="21" spans="1:9" ht="15.75" x14ac:dyDescent="0.25">
      <c r="B21" s="24" t="s">
        <v>13</v>
      </c>
    </row>
    <row r="25" spans="1:9" x14ac:dyDescent="0.25">
      <c r="B25" s="168" t="s">
        <v>45</v>
      </c>
      <c r="C25" s="168"/>
      <c r="E25" s="168" t="s">
        <v>46</v>
      </c>
      <c r="F25" s="168"/>
    </row>
    <row r="28" spans="1:9" x14ac:dyDescent="0.25">
      <c r="B28" s="169"/>
      <c r="C28" s="169"/>
      <c r="E28" s="169"/>
      <c r="F28" s="169"/>
    </row>
    <row r="29" spans="1:9" x14ac:dyDescent="0.25">
      <c r="B29" s="170"/>
      <c r="C29" s="170"/>
      <c r="E29" s="170"/>
      <c r="F29" s="170"/>
    </row>
    <row r="30" spans="1:9" x14ac:dyDescent="0.25">
      <c r="B30" s="25"/>
      <c r="C30" s="25"/>
    </row>
    <row r="31" spans="1:9" x14ac:dyDescent="0.25">
      <c r="A31" s="168" t="s">
        <v>47</v>
      </c>
      <c r="B31" s="168"/>
      <c r="C31" s="168"/>
      <c r="D31" s="168"/>
      <c r="E31" s="168"/>
      <c r="F31" s="168"/>
      <c r="G31" s="168"/>
      <c r="H31" s="168"/>
      <c r="I31" s="168"/>
    </row>
    <row r="32" spans="1:9" x14ac:dyDescent="0.25">
      <c r="B32" s="26"/>
      <c r="C32" s="26" t="s">
        <v>14</v>
      </c>
      <c r="D32" s="26"/>
      <c r="E32" s="26"/>
      <c r="F32" s="26"/>
      <c r="H32" s="97"/>
    </row>
    <row r="58" spans="2:3" x14ac:dyDescent="0.25">
      <c r="B58" s="87"/>
      <c r="C58" s="88"/>
    </row>
    <row r="59" spans="2:3" x14ac:dyDescent="0.25">
      <c r="B59" s="87"/>
      <c r="C59" s="88"/>
    </row>
    <row r="60" spans="2:3" x14ac:dyDescent="0.25">
      <c r="B60" s="87"/>
      <c r="C60" s="88"/>
    </row>
    <row r="61" spans="2:3" x14ac:dyDescent="0.25">
      <c r="B61" s="87"/>
      <c r="C61" s="88"/>
    </row>
    <row r="62" spans="2:3" x14ac:dyDescent="0.25">
      <c r="B62" s="87"/>
      <c r="C62" s="88"/>
    </row>
    <row r="63" spans="2:3" x14ac:dyDescent="0.25">
      <c r="B63" s="87"/>
      <c r="C63" s="88"/>
    </row>
    <row r="64" spans="2:3" x14ac:dyDescent="0.25">
      <c r="B64" s="87"/>
      <c r="C64" s="88"/>
    </row>
    <row r="65" spans="2:3" x14ac:dyDescent="0.25">
      <c r="B65" s="87"/>
      <c r="C65" s="88"/>
    </row>
  </sheetData>
  <mergeCells count="15">
    <mergeCell ref="B9:B10"/>
    <mergeCell ref="C9:D9"/>
    <mergeCell ref="F9:H9"/>
    <mergeCell ref="B4:H4"/>
    <mergeCell ref="B5:H5"/>
    <mergeCell ref="B6:H6"/>
    <mergeCell ref="B7:H7"/>
    <mergeCell ref="C8:D8"/>
    <mergeCell ref="A31:I31"/>
    <mergeCell ref="B25:C25"/>
    <mergeCell ref="E25:F25"/>
    <mergeCell ref="B28:C28"/>
    <mergeCell ref="E28:F28"/>
    <mergeCell ref="B29:C29"/>
    <mergeCell ref="E29:F2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showGridLines="0" tabSelected="1" topLeftCell="A55" zoomScaleNormal="100" workbookViewId="0">
      <selection activeCell="A58" sqref="A58:E59"/>
    </sheetView>
  </sheetViews>
  <sheetFormatPr baseColWidth="10" defaultRowHeight="15" x14ac:dyDescent="0.25"/>
  <cols>
    <col min="1" max="1" width="19.85546875" customWidth="1"/>
    <col min="2" max="2" width="44.85546875" customWidth="1"/>
    <col min="3" max="3" width="22.140625" customWidth="1"/>
    <col min="4" max="4" width="22.42578125" customWidth="1"/>
    <col min="5" max="5" width="20" customWidth="1"/>
    <col min="6" max="6" width="16.28515625" customWidth="1"/>
    <col min="7" max="7" width="12.28515625" bestFit="1" customWidth="1"/>
    <col min="10" max="10" width="12.28515625" bestFit="1" customWidth="1"/>
  </cols>
  <sheetData>
    <row r="1" spans="1:12" ht="23.25" x14ac:dyDescent="0.35">
      <c r="A1" s="183" t="s">
        <v>25</v>
      </c>
      <c r="B1" s="183"/>
      <c r="C1" s="183"/>
      <c r="D1" s="183"/>
      <c r="E1" s="183"/>
    </row>
    <row r="2" spans="1:12" ht="18.75" x14ac:dyDescent="0.3">
      <c r="A2" s="178" t="s">
        <v>26</v>
      </c>
      <c r="B2" s="178"/>
      <c r="C2" s="178"/>
      <c r="D2" s="178"/>
      <c r="E2" s="178"/>
    </row>
    <row r="3" spans="1:12" x14ac:dyDescent="0.25">
      <c r="A3" s="184" t="s">
        <v>155</v>
      </c>
      <c r="B3" s="184"/>
      <c r="C3" s="184"/>
      <c r="D3" s="184"/>
      <c r="E3" s="184"/>
    </row>
    <row r="4" spans="1:12" ht="15.75" thickBot="1" x14ac:dyDescent="0.3">
      <c r="A4" s="185" t="s">
        <v>172</v>
      </c>
      <c r="B4" s="185"/>
      <c r="C4" s="185"/>
      <c r="D4" s="185"/>
      <c r="E4" s="185"/>
    </row>
    <row r="5" spans="1:12" ht="45" x14ac:dyDescent="0.25">
      <c r="A5" s="29" t="s">
        <v>27</v>
      </c>
      <c r="B5" s="30" t="s">
        <v>28</v>
      </c>
      <c r="C5" s="30" t="s">
        <v>38</v>
      </c>
      <c r="D5" s="47" t="s">
        <v>29</v>
      </c>
      <c r="E5" s="31" t="s">
        <v>30</v>
      </c>
    </row>
    <row r="6" spans="1:12" x14ac:dyDescent="0.25">
      <c r="A6" s="43" t="s">
        <v>39</v>
      </c>
      <c r="B6" s="101" t="s">
        <v>156</v>
      </c>
      <c r="C6" s="33">
        <v>45817</v>
      </c>
      <c r="D6" s="32">
        <v>45240000000040</v>
      </c>
      <c r="E6" s="102">
        <v>474990.51</v>
      </c>
    </row>
    <row r="7" spans="1:12" x14ac:dyDescent="0.25">
      <c r="A7" s="43"/>
      <c r="B7" s="101" t="s">
        <v>156</v>
      </c>
      <c r="C7" s="33">
        <v>45833</v>
      </c>
      <c r="D7" s="32">
        <v>4524000000021</v>
      </c>
      <c r="E7" s="102">
        <v>474993.19</v>
      </c>
    </row>
    <row r="8" spans="1:12" x14ac:dyDescent="0.25">
      <c r="A8" s="187" t="s">
        <v>35</v>
      </c>
      <c r="B8" s="188"/>
      <c r="C8" s="36"/>
      <c r="D8" s="36"/>
      <c r="E8" s="37">
        <f>SUM(E6:E7)</f>
        <v>949983.7</v>
      </c>
      <c r="L8" s="34"/>
    </row>
    <row r="9" spans="1:12" x14ac:dyDescent="0.25">
      <c r="A9" s="189"/>
      <c r="B9" s="103" t="s">
        <v>48</v>
      </c>
      <c r="C9" s="33">
        <v>45810</v>
      </c>
      <c r="D9" s="89">
        <v>4524000000024</v>
      </c>
      <c r="E9" s="136">
        <v>1608267.19</v>
      </c>
      <c r="L9" s="34"/>
    </row>
    <row r="10" spans="1:12" x14ac:dyDescent="0.25">
      <c r="A10" s="190"/>
      <c r="B10" s="104" t="s">
        <v>50</v>
      </c>
      <c r="C10" s="99">
        <v>45810</v>
      </c>
      <c r="D10" s="89">
        <v>4524000000006</v>
      </c>
      <c r="E10" s="136">
        <v>438692.37</v>
      </c>
      <c r="L10" s="34"/>
    </row>
    <row r="11" spans="1:12" x14ac:dyDescent="0.25">
      <c r="A11" s="190"/>
      <c r="B11" s="104" t="s">
        <v>50</v>
      </c>
      <c r="C11" s="99">
        <v>45810</v>
      </c>
      <c r="D11" s="89">
        <v>4524000000005</v>
      </c>
      <c r="E11" s="136">
        <v>324559.61</v>
      </c>
      <c r="L11" s="34"/>
    </row>
    <row r="12" spans="1:12" x14ac:dyDescent="0.25">
      <c r="A12" s="190"/>
      <c r="B12" s="130" t="s">
        <v>42</v>
      </c>
      <c r="C12" s="33">
        <v>45810</v>
      </c>
      <c r="D12" s="89">
        <v>4524000000014</v>
      </c>
      <c r="E12" s="136">
        <v>15000</v>
      </c>
      <c r="L12" s="34"/>
    </row>
    <row r="13" spans="1:12" x14ac:dyDescent="0.25">
      <c r="A13" s="190"/>
      <c r="B13" s="104" t="s">
        <v>157</v>
      </c>
      <c r="C13" s="33"/>
      <c r="D13" s="89"/>
      <c r="E13" s="90"/>
      <c r="L13" s="34"/>
    </row>
    <row r="14" spans="1:12" x14ac:dyDescent="0.25">
      <c r="A14" s="190"/>
      <c r="B14" s="126" t="s">
        <v>97</v>
      </c>
      <c r="C14" s="33"/>
      <c r="D14" s="59"/>
      <c r="E14" s="98"/>
      <c r="L14" s="34"/>
    </row>
    <row r="15" spans="1:12" x14ac:dyDescent="0.25">
      <c r="A15" s="191"/>
      <c r="B15" s="104" t="s">
        <v>32</v>
      </c>
      <c r="C15" s="114">
        <v>45835</v>
      </c>
      <c r="D15" s="89">
        <v>4524000050686</v>
      </c>
      <c r="E15" s="98">
        <v>11198.58</v>
      </c>
      <c r="L15" s="34"/>
    </row>
    <row r="16" spans="1:12" x14ac:dyDescent="0.25">
      <c r="A16" s="191"/>
      <c r="B16" s="128" t="s">
        <v>32</v>
      </c>
      <c r="C16" s="114"/>
      <c r="D16" s="89"/>
      <c r="E16" s="90"/>
      <c r="L16" s="34"/>
    </row>
    <row r="17" spans="1:7" x14ac:dyDescent="0.25">
      <c r="A17" s="190"/>
      <c r="B17" s="127" t="s">
        <v>33</v>
      </c>
      <c r="C17" s="33"/>
      <c r="D17" s="52"/>
      <c r="E17" s="90"/>
    </row>
    <row r="18" spans="1:7" x14ac:dyDescent="0.25">
      <c r="A18" s="191"/>
      <c r="B18" s="103" t="s">
        <v>121</v>
      </c>
      <c r="C18" s="114">
        <v>45834</v>
      </c>
      <c r="D18" s="89">
        <v>452400000004</v>
      </c>
      <c r="E18" s="90">
        <v>37749.1</v>
      </c>
    </row>
    <row r="19" spans="1:7" ht="15.75" x14ac:dyDescent="0.25">
      <c r="A19" s="190"/>
      <c r="B19" s="115" t="s">
        <v>98</v>
      </c>
      <c r="C19" s="33"/>
      <c r="D19" s="52"/>
      <c r="E19" s="91"/>
    </row>
    <row r="20" spans="1:7" x14ac:dyDescent="0.25">
      <c r="A20" s="190"/>
      <c r="B20" s="105" t="s">
        <v>31</v>
      </c>
      <c r="C20" s="33"/>
      <c r="D20" s="59"/>
      <c r="E20" s="90"/>
    </row>
    <row r="21" spans="1:7" x14ac:dyDescent="0.25">
      <c r="A21" s="190"/>
      <c r="B21" s="105" t="s">
        <v>34</v>
      </c>
      <c r="C21" s="19"/>
      <c r="D21" s="52"/>
      <c r="E21" s="55"/>
    </row>
    <row r="22" spans="1:7" x14ac:dyDescent="0.25">
      <c r="A22" s="190"/>
      <c r="B22" s="105" t="s">
        <v>40</v>
      </c>
      <c r="C22" s="19"/>
      <c r="D22" s="52"/>
      <c r="E22" s="55"/>
      <c r="F22" s="57"/>
    </row>
    <row r="23" spans="1:7" x14ac:dyDescent="0.25">
      <c r="A23" s="192"/>
      <c r="B23" s="105" t="s">
        <v>49</v>
      </c>
      <c r="C23" s="19"/>
      <c r="D23" s="52"/>
      <c r="E23" s="55"/>
    </row>
    <row r="24" spans="1:7" ht="20.25" customHeight="1" x14ac:dyDescent="0.25">
      <c r="A24" s="187" t="s">
        <v>35</v>
      </c>
      <c r="B24" s="188"/>
      <c r="C24" s="36"/>
      <c r="D24" s="36"/>
      <c r="E24" s="56">
        <f>SUM(E9:E23)</f>
        <v>2435466.85</v>
      </c>
      <c r="F24" s="117">
        <f>+E24*10%</f>
        <v>243546.68500000003</v>
      </c>
      <c r="G24" s="97" t="s">
        <v>164</v>
      </c>
    </row>
    <row r="25" spans="1:7" x14ac:dyDescent="0.25">
      <c r="A25" s="189" t="s">
        <v>90</v>
      </c>
      <c r="B25" s="19" t="s">
        <v>36</v>
      </c>
      <c r="C25" s="19"/>
      <c r="D25" s="32"/>
      <c r="E25" s="35"/>
      <c r="F25" s="45"/>
    </row>
    <row r="26" spans="1:7" ht="15" customHeight="1" x14ac:dyDescent="0.25">
      <c r="A26" s="190"/>
      <c r="B26" s="193" t="s">
        <v>41</v>
      </c>
      <c r="C26" s="53">
        <v>45810</v>
      </c>
      <c r="D26" s="62">
        <v>2.50602002600305E+16</v>
      </c>
      <c r="E26" s="134">
        <v>2100</v>
      </c>
      <c r="F26" s="45"/>
    </row>
    <row r="27" spans="1:7" x14ac:dyDescent="0.25">
      <c r="A27" s="190"/>
      <c r="B27" s="194"/>
      <c r="C27" s="53">
        <v>45811</v>
      </c>
      <c r="D27" s="58">
        <v>2.5060300296004E+17</v>
      </c>
      <c r="E27" s="134">
        <v>1500</v>
      </c>
      <c r="F27" s="45"/>
    </row>
    <row r="28" spans="1:7" x14ac:dyDescent="0.25">
      <c r="A28" s="190"/>
      <c r="B28" s="194"/>
      <c r="C28" s="53">
        <v>45812</v>
      </c>
      <c r="D28" s="58">
        <v>2.5061200296007002E+17</v>
      </c>
      <c r="E28" s="134">
        <v>2700</v>
      </c>
      <c r="F28" s="45"/>
    </row>
    <row r="29" spans="1:7" x14ac:dyDescent="0.25">
      <c r="A29" s="190"/>
      <c r="B29" s="194"/>
      <c r="C29" s="53">
        <v>45813</v>
      </c>
      <c r="D29" s="58">
        <v>2.5061600296007002E+17</v>
      </c>
      <c r="E29" s="134">
        <v>3000</v>
      </c>
      <c r="F29" s="45"/>
    </row>
    <row r="30" spans="1:7" x14ac:dyDescent="0.25">
      <c r="A30" s="190"/>
      <c r="B30" s="111"/>
      <c r="C30" s="53">
        <v>45783</v>
      </c>
      <c r="D30" s="58">
        <v>2.5061200296007002E+17</v>
      </c>
      <c r="E30" s="135">
        <v>1300</v>
      </c>
      <c r="F30" s="45"/>
    </row>
    <row r="31" spans="1:7" x14ac:dyDescent="0.25">
      <c r="A31" s="190"/>
      <c r="B31" s="112"/>
      <c r="C31" s="53">
        <v>45817</v>
      </c>
      <c r="D31" s="58">
        <v>2.5061600296007002E+17</v>
      </c>
      <c r="E31" s="135">
        <v>1450</v>
      </c>
      <c r="F31" s="45"/>
    </row>
    <row r="32" spans="1:7" x14ac:dyDescent="0.25">
      <c r="A32" s="190"/>
      <c r="B32" s="112"/>
      <c r="C32" s="53">
        <v>45819</v>
      </c>
      <c r="D32" s="58">
        <v>2.5061200296007002E+17</v>
      </c>
      <c r="E32" s="135">
        <v>4900</v>
      </c>
      <c r="F32" s="45"/>
    </row>
    <row r="33" spans="1:6" x14ac:dyDescent="0.25">
      <c r="A33" s="190"/>
      <c r="B33" s="111"/>
      <c r="C33" s="53">
        <v>45820</v>
      </c>
      <c r="D33" s="58">
        <v>2.5061600296007002E+17</v>
      </c>
      <c r="E33" s="134">
        <v>700</v>
      </c>
      <c r="F33" s="45"/>
    </row>
    <row r="34" spans="1:6" x14ac:dyDescent="0.25">
      <c r="A34" s="190"/>
      <c r="B34" s="113"/>
      <c r="C34" s="53">
        <v>45821</v>
      </c>
      <c r="D34" s="58">
        <v>2.5061200296007002E+17</v>
      </c>
      <c r="E34" s="133">
        <v>3400</v>
      </c>
      <c r="F34" s="45"/>
    </row>
    <row r="35" spans="1:6" x14ac:dyDescent="0.25">
      <c r="A35" s="190"/>
      <c r="B35" s="118"/>
      <c r="C35" s="53">
        <v>45824</v>
      </c>
      <c r="D35" s="58">
        <v>2.5061600296007002E+17</v>
      </c>
      <c r="E35" s="133">
        <v>3200</v>
      </c>
      <c r="F35" s="45"/>
    </row>
    <row r="36" spans="1:6" x14ac:dyDescent="0.25">
      <c r="A36" s="190"/>
      <c r="B36" s="118"/>
      <c r="C36" s="53">
        <v>45825</v>
      </c>
      <c r="D36" s="58">
        <v>2.5061700296004E+17</v>
      </c>
      <c r="E36" s="133">
        <v>800</v>
      </c>
      <c r="F36" s="45"/>
    </row>
    <row r="37" spans="1:6" x14ac:dyDescent="0.25">
      <c r="A37" s="190"/>
      <c r="B37" s="125"/>
      <c r="C37" s="53">
        <v>45828</v>
      </c>
      <c r="D37" s="58">
        <v>2.5062000296003002E+17</v>
      </c>
      <c r="E37" s="133">
        <v>10750</v>
      </c>
      <c r="F37" s="45"/>
    </row>
    <row r="38" spans="1:6" x14ac:dyDescent="0.25">
      <c r="A38" s="190"/>
      <c r="B38" s="118"/>
      <c r="C38" s="53">
        <v>45831</v>
      </c>
      <c r="D38" s="58">
        <v>2.5062300296007002E+17</v>
      </c>
      <c r="E38" s="133">
        <v>1000</v>
      </c>
      <c r="F38" s="45"/>
    </row>
    <row r="39" spans="1:6" x14ac:dyDescent="0.25">
      <c r="A39" s="190"/>
      <c r="B39" s="131"/>
      <c r="C39" s="53">
        <v>45833</v>
      </c>
      <c r="D39" s="58">
        <v>2.56250029600702E+16</v>
      </c>
      <c r="E39" s="133">
        <v>5600</v>
      </c>
      <c r="F39" s="45"/>
    </row>
    <row r="40" spans="1:6" x14ac:dyDescent="0.25">
      <c r="A40" s="190"/>
      <c r="B40" s="131"/>
      <c r="C40" s="53">
        <v>45834</v>
      </c>
      <c r="D40" s="58">
        <v>2.5062600296007002E+17</v>
      </c>
      <c r="E40" s="133">
        <v>3500</v>
      </c>
      <c r="F40" s="45"/>
    </row>
    <row r="41" spans="1:6" x14ac:dyDescent="0.25">
      <c r="A41" s="190"/>
      <c r="B41" s="132"/>
      <c r="C41" s="53">
        <v>45835</v>
      </c>
      <c r="D41" s="58">
        <v>2.5062700296007002E+17</v>
      </c>
      <c r="E41" s="133">
        <v>4500</v>
      </c>
      <c r="F41" s="45"/>
    </row>
    <row r="42" spans="1:6" x14ac:dyDescent="0.25">
      <c r="A42" s="190"/>
      <c r="B42" s="132"/>
      <c r="C42" s="53">
        <v>45838</v>
      </c>
      <c r="D42" s="58">
        <v>2.5063000296004998E+17</v>
      </c>
      <c r="E42" s="133">
        <v>3200</v>
      </c>
      <c r="F42" s="45"/>
    </row>
    <row r="43" spans="1:6" x14ac:dyDescent="0.25">
      <c r="A43" s="190"/>
      <c r="B43" s="131"/>
      <c r="C43" s="53"/>
      <c r="D43" s="58"/>
      <c r="E43" s="86"/>
      <c r="F43" s="45"/>
    </row>
    <row r="44" spans="1:6" x14ac:dyDescent="0.25">
      <c r="A44" s="190"/>
      <c r="B44" s="19" t="s">
        <v>43</v>
      </c>
      <c r="C44" s="53"/>
      <c r="D44" s="58"/>
      <c r="E44" s="86"/>
    </row>
    <row r="45" spans="1:6" ht="30" x14ac:dyDescent="0.25">
      <c r="A45" s="190"/>
      <c r="B45" s="44" t="s">
        <v>44</v>
      </c>
      <c r="C45" s="33"/>
      <c r="D45" s="32"/>
      <c r="E45" s="35"/>
    </row>
    <row r="46" spans="1:6" x14ac:dyDescent="0.25">
      <c r="A46" s="190"/>
      <c r="B46" s="129"/>
      <c r="C46" s="53">
        <v>45810</v>
      </c>
      <c r="D46" s="58">
        <v>2.5060200296003002E+17</v>
      </c>
      <c r="E46" s="133">
        <v>925</v>
      </c>
    </row>
    <row r="47" spans="1:6" x14ac:dyDescent="0.25">
      <c r="A47" s="191"/>
      <c r="B47" s="129"/>
      <c r="C47" s="53">
        <v>45812</v>
      </c>
      <c r="D47" s="58">
        <v>2.5060400296004998E+17</v>
      </c>
      <c r="E47" s="133">
        <v>400</v>
      </c>
    </row>
    <row r="48" spans="1:6" x14ac:dyDescent="0.25">
      <c r="A48" s="190"/>
      <c r="B48" s="129"/>
      <c r="C48" s="53">
        <v>45820</v>
      </c>
      <c r="D48" s="58">
        <v>2.5061200296007002E+17</v>
      </c>
      <c r="E48" s="133">
        <v>3675</v>
      </c>
    </row>
    <row r="49" spans="1:7" x14ac:dyDescent="0.25">
      <c r="A49" s="190"/>
      <c r="B49" s="129" t="s">
        <v>171</v>
      </c>
      <c r="C49" s="53">
        <v>45824</v>
      </c>
      <c r="D49" s="58">
        <v>2.5061600296007002E+17</v>
      </c>
      <c r="E49" s="133">
        <v>2663</v>
      </c>
    </row>
    <row r="50" spans="1:7" x14ac:dyDescent="0.25">
      <c r="A50" s="190"/>
      <c r="B50" s="129"/>
      <c r="C50" s="53">
        <v>45828</v>
      </c>
      <c r="D50" s="58">
        <v>2.5062000296003002E+17</v>
      </c>
      <c r="E50" s="133">
        <v>6800</v>
      </c>
    </row>
    <row r="51" spans="1:7" x14ac:dyDescent="0.25">
      <c r="A51" s="190"/>
      <c r="B51" s="129"/>
      <c r="C51" s="53">
        <v>45831</v>
      </c>
      <c r="D51" s="58">
        <v>2.5062300296007002E+17</v>
      </c>
      <c r="E51" s="133">
        <v>14076</v>
      </c>
    </row>
    <row r="52" spans="1:7" x14ac:dyDescent="0.25">
      <c r="A52" s="190"/>
      <c r="B52" s="129"/>
      <c r="C52" s="53">
        <v>45833</v>
      </c>
      <c r="D52" s="58">
        <v>2.5062500296007002E+17</v>
      </c>
      <c r="E52" s="86">
        <v>2100</v>
      </c>
    </row>
    <row r="53" spans="1:7" x14ac:dyDescent="0.25">
      <c r="A53" s="190"/>
      <c r="B53" s="132"/>
      <c r="C53" s="53">
        <v>45834</v>
      </c>
      <c r="D53" s="58">
        <v>2.5062600296007002E+17</v>
      </c>
      <c r="E53" s="86">
        <v>2900</v>
      </c>
    </row>
    <row r="54" spans="1:7" x14ac:dyDescent="0.25">
      <c r="A54" s="190"/>
      <c r="B54" s="132"/>
      <c r="C54" s="53">
        <v>45835</v>
      </c>
      <c r="D54" s="58">
        <v>2.5062700296007002E+17</v>
      </c>
      <c r="E54" s="86">
        <v>1640</v>
      </c>
    </row>
    <row r="55" spans="1:7" ht="15.75" x14ac:dyDescent="0.25">
      <c r="A55" s="192"/>
      <c r="B55" s="39" t="s">
        <v>51</v>
      </c>
      <c r="C55" s="38"/>
      <c r="D55" s="32"/>
      <c r="E55" s="40"/>
      <c r="G55" s="34"/>
    </row>
    <row r="56" spans="1:7" x14ac:dyDescent="0.25">
      <c r="A56" s="187" t="s">
        <v>35</v>
      </c>
      <c r="B56" s="188"/>
      <c r="C56" s="36"/>
      <c r="D56" s="36"/>
      <c r="E56" s="37">
        <f>SUM(E25:E55)</f>
        <v>88779</v>
      </c>
    </row>
    <row r="57" spans="1:7" x14ac:dyDescent="0.25">
      <c r="A57" s="196" t="s">
        <v>37</v>
      </c>
      <c r="B57" s="197"/>
      <c r="C57" s="41"/>
      <c r="D57" s="41"/>
      <c r="E57" s="42">
        <f>E8+E24+E56</f>
        <v>3474229.55</v>
      </c>
    </row>
    <row r="58" spans="1:7" ht="30" customHeight="1" x14ac:dyDescent="0.25">
      <c r="A58" s="198" t="s">
        <v>174</v>
      </c>
      <c r="B58" s="198"/>
      <c r="C58" s="198"/>
      <c r="D58" s="198"/>
      <c r="E58" s="198"/>
    </row>
    <row r="59" spans="1:7" x14ac:dyDescent="0.25">
      <c r="A59" s="199"/>
      <c r="B59" s="199"/>
      <c r="C59" s="199"/>
      <c r="D59" s="199"/>
      <c r="E59" s="199"/>
    </row>
    <row r="60" spans="1:7" x14ac:dyDescent="0.25">
      <c r="A60" s="107" t="s">
        <v>175</v>
      </c>
      <c r="B60" s="107"/>
      <c r="C60" s="107"/>
      <c r="D60" s="107"/>
      <c r="E60" s="107"/>
    </row>
    <row r="61" spans="1:7" x14ac:dyDescent="0.25">
      <c r="A61" s="106"/>
      <c r="B61" s="106"/>
      <c r="C61" s="106"/>
      <c r="D61" s="106"/>
      <c r="E61" s="106"/>
    </row>
    <row r="62" spans="1:7" x14ac:dyDescent="0.25">
      <c r="A62" s="109" t="s">
        <v>158</v>
      </c>
      <c r="B62" s="109" t="s">
        <v>159</v>
      </c>
      <c r="C62" s="109" t="s">
        <v>160</v>
      </c>
      <c r="D62" s="109" t="s">
        <v>161</v>
      </c>
      <c r="E62" s="106"/>
    </row>
    <row r="63" spans="1:7" x14ac:dyDescent="0.25">
      <c r="A63" s="108" t="s">
        <v>162</v>
      </c>
      <c r="B63" s="116">
        <v>963759.98</v>
      </c>
      <c r="C63" s="116">
        <v>1889494.59</v>
      </c>
      <c r="D63" s="116">
        <v>960104.95</v>
      </c>
      <c r="E63" s="106"/>
    </row>
    <row r="64" spans="1:7" x14ac:dyDescent="0.25">
      <c r="A64" s="108" t="s">
        <v>163</v>
      </c>
      <c r="B64" s="116">
        <v>645.74</v>
      </c>
      <c r="C64" s="116">
        <v>470.74</v>
      </c>
      <c r="D64" s="116">
        <v>470.74</v>
      </c>
      <c r="E64" s="106"/>
    </row>
    <row r="65" spans="1:5" x14ac:dyDescent="0.25">
      <c r="A65" s="108"/>
      <c r="B65" s="108"/>
      <c r="C65" s="108"/>
      <c r="D65" s="108"/>
      <c r="E65" s="106"/>
    </row>
    <row r="66" spans="1:5" x14ac:dyDescent="0.25">
      <c r="A66" s="110"/>
      <c r="B66" s="110"/>
      <c r="C66" s="110"/>
      <c r="D66" s="110"/>
      <c r="E66" s="106"/>
    </row>
    <row r="67" spans="1:5" x14ac:dyDescent="0.25">
      <c r="A67" s="110"/>
      <c r="B67" s="110"/>
      <c r="C67" s="110"/>
      <c r="D67" s="110"/>
      <c r="E67" s="106"/>
    </row>
    <row r="68" spans="1:5" x14ac:dyDescent="0.25">
      <c r="A68" s="110" t="s">
        <v>168</v>
      </c>
      <c r="B68" s="124" t="s">
        <v>169</v>
      </c>
      <c r="C68" s="110"/>
      <c r="D68" s="110" t="s">
        <v>170</v>
      </c>
      <c r="E68" s="106"/>
    </row>
    <row r="69" spans="1:5" x14ac:dyDescent="0.25">
      <c r="A69" s="51" t="s">
        <v>166</v>
      </c>
      <c r="B69" s="195" t="s">
        <v>88</v>
      </c>
      <c r="C69" s="195"/>
      <c r="D69" s="100" t="s">
        <v>89</v>
      </c>
      <c r="E69" s="100"/>
    </row>
    <row r="70" spans="1:5" x14ac:dyDescent="0.25">
      <c r="A70" s="182"/>
      <c r="B70" s="182"/>
      <c r="D70" s="182"/>
      <c r="E70" s="182"/>
    </row>
    <row r="71" spans="1:5" x14ac:dyDescent="0.25">
      <c r="A71" s="170"/>
      <c r="B71" s="170"/>
      <c r="D71" s="170"/>
      <c r="E71" s="170"/>
    </row>
    <row r="72" spans="1:5" x14ac:dyDescent="0.25">
      <c r="A72" s="25"/>
      <c r="B72" s="25"/>
    </row>
    <row r="73" spans="1:5" x14ac:dyDescent="0.25">
      <c r="A73" s="168"/>
      <c r="B73" s="168"/>
      <c r="C73" s="168"/>
      <c r="D73" s="168"/>
      <c r="E73" s="168"/>
    </row>
    <row r="74" spans="1:5" x14ac:dyDescent="0.25">
      <c r="A74" s="26"/>
      <c r="B74" s="26"/>
      <c r="C74" s="26"/>
      <c r="D74" s="26"/>
      <c r="E74" s="26"/>
    </row>
    <row r="76" spans="1:5" x14ac:dyDescent="0.25">
      <c r="A76" s="186"/>
      <c r="B76" s="186"/>
      <c r="C76" s="186"/>
      <c r="D76" s="186"/>
      <c r="E76" s="186"/>
    </row>
    <row r="77" spans="1:5" x14ac:dyDescent="0.25">
      <c r="A77" s="168"/>
      <c r="B77" s="168"/>
      <c r="C77" s="168"/>
      <c r="D77" s="168"/>
      <c r="E77" s="168"/>
    </row>
  </sheetData>
  <mergeCells count="20">
    <mergeCell ref="A8:B8"/>
    <mergeCell ref="A9:A23"/>
    <mergeCell ref="B26:B29"/>
    <mergeCell ref="A25:A55"/>
    <mergeCell ref="A24:B24"/>
    <mergeCell ref="A73:E73"/>
    <mergeCell ref="A56:B56"/>
    <mergeCell ref="B69:C69"/>
    <mergeCell ref="A57:B57"/>
    <mergeCell ref="A58:E59"/>
    <mergeCell ref="A77:E77"/>
    <mergeCell ref="A70:B70"/>
    <mergeCell ref="D70:E70"/>
    <mergeCell ref="D71:E71"/>
    <mergeCell ref="A71:B71"/>
    <mergeCell ref="A1:E1"/>
    <mergeCell ref="A2:E2"/>
    <mergeCell ref="A3:E3"/>
    <mergeCell ref="A4:E4"/>
    <mergeCell ref="A76:E76"/>
  </mergeCells>
  <pageMargins left="0.25" right="0.25" top="0.75" bottom="0.75" header="0.3" footer="0.3"/>
  <pageSetup paperSize="5" scale="67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27"/>
  <sheetViews>
    <sheetView showGridLines="0" zoomScaleNormal="100" workbookViewId="0">
      <selection activeCell="F7" sqref="F7:F9"/>
    </sheetView>
  </sheetViews>
  <sheetFormatPr baseColWidth="10" defaultRowHeight="12.75" x14ac:dyDescent="0.2"/>
  <cols>
    <col min="1" max="1" width="4.85546875" style="49" customWidth="1"/>
    <col min="2" max="2" width="13" style="49" customWidth="1"/>
    <col min="3" max="3" width="10.5703125" style="49" customWidth="1"/>
    <col min="4" max="4" width="13.28515625" style="49" customWidth="1"/>
    <col min="5" max="5" width="9.7109375" style="49" customWidth="1"/>
    <col min="6" max="7" width="8.7109375" style="49" customWidth="1"/>
    <col min="8" max="8" width="4.28515625" style="49" customWidth="1"/>
    <col min="9" max="9" width="9.42578125" style="49" customWidth="1"/>
    <col min="10" max="10" width="9.28515625" style="49" customWidth="1"/>
    <col min="11" max="11" width="10.5703125" style="49" customWidth="1"/>
    <col min="12" max="12" width="10.140625" style="49" bestFit="1" customWidth="1"/>
    <col min="13" max="13" width="9.85546875" style="49" customWidth="1"/>
    <col min="14" max="14" width="8.85546875" style="49" customWidth="1"/>
    <col min="15" max="15" width="8.140625" style="49" customWidth="1"/>
    <col min="16" max="16" width="8.7109375" style="49" customWidth="1"/>
    <col min="17" max="18" width="8.5703125" style="49" customWidth="1"/>
    <col min="19" max="19" width="8.140625" style="49" customWidth="1"/>
    <col min="20" max="20" width="8" style="49" customWidth="1"/>
    <col min="21" max="21" width="9.85546875" style="49" customWidth="1"/>
    <col min="22" max="22" width="10.85546875" style="49" customWidth="1"/>
    <col min="23" max="23" width="3.28515625" style="49" customWidth="1"/>
    <col min="24" max="16384" width="11.42578125" style="49"/>
  </cols>
  <sheetData>
    <row r="1" spans="1:30" x14ac:dyDescent="0.2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</row>
    <row r="2" spans="1:30" x14ac:dyDescent="0.2">
      <c r="A2" s="226" t="s">
        <v>25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</row>
    <row r="3" spans="1:30" x14ac:dyDescent="0.2">
      <c r="A3" s="227" t="s">
        <v>120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</row>
    <row r="4" spans="1:30" x14ac:dyDescent="0.2">
      <c r="A4" s="228" t="s">
        <v>53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</row>
    <row r="5" spans="1:30" x14ac:dyDescent="0.2">
      <c r="A5" s="229" t="s">
        <v>173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50"/>
      <c r="X5" s="50"/>
      <c r="Y5" s="50"/>
      <c r="Z5" s="50"/>
      <c r="AA5" s="50"/>
      <c r="AB5" s="50"/>
      <c r="AC5" s="50"/>
      <c r="AD5" s="50"/>
    </row>
    <row r="6" spans="1:30" x14ac:dyDescent="0.2">
      <c r="A6" s="63"/>
      <c r="B6" s="63"/>
      <c r="C6" s="63"/>
      <c r="D6" s="63"/>
      <c r="E6" s="63"/>
      <c r="F6" s="63"/>
      <c r="G6" s="63"/>
      <c r="H6" s="63"/>
      <c r="I6" s="63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48"/>
      <c r="X6" s="48"/>
      <c r="Y6" s="48"/>
      <c r="Z6" s="48"/>
      <c r="AA6" s="48"/>
      <c r="AB6" s="48"/>
      <c r="AC6" s="48"/>
      <c r="AD6" s="48"/>
    </row>
    <row r="7" spans="1:30" ht="12.75" customHeight="1" x14ac:dyDescent="0.2">
      <c r="A7" s="211" t="s">
        <v>54</v>
      </c>
      <c r="B7" s="207" t="s">
        <v>55</v>
      </c>
      <c r="C7" s="207" t="s">
        <v>56</v>
      </c>
      <c r="D7" s="207" t="s">
        <v>57</v>
      </c>
      <c r="E7" s="207" t="s">
        <v>58</v>
      </c>
      <c r="F7" s="207" t="s">
        <v>59</v>
      </c>
      <c r="G7" s="207" t="s">
        <v>60</v>
      </c>
      <c r="H7" s="204" t="s">
        <v>61</v>
      </c>
      <c r="I7" s="219" t="s">
        <v>62</v>
      </c>
      <c r="J7" s="220"/>
      <c r="K7" s="223" t="s">
        <v>63</v>
      </c>
      <c r="L7" s="216" t="s">
        <v>64</v>
      </c>
      <c r="M7" s="217"/>
      <c r="N7" s="217"/>
      <c r="O7" s="217"/>
      <c r="P7" s="217"/>
      <c r="Q7" s="217"/>
      <c r="R7" s="218"/>
      <c r="S7" s="214" t="s">
        <v>65</v>
      </c>
      <c r="T7" s="215"/>
      <c r="U7" s="211" t="s">
        <v>66</v>
      </c>
      <c r="V7" s="211" t="s">
        <v>67</v>
      </c>
    </row>
    <row r="8" spans="1:30" ht="12.75" customHeight="1" x14ac:dyDescent="0.2">
      <c r="A8" s="212"/>
      <c r="B8" s="208"/>
      <c r="C8" s="208"/>
      <c r="D8" s="208"/>
      <c r="E8" s="208"/>
      <c r="F8" s="208"/>
      <c r="G8" s="208"/>
      <c r="H8" s="205"/>
      <c r="I8" s="221"/>
      <c r="J8" s="222"/>
      <c r="K8" s="224"/>
      <c r="L8" s="214" t="s">
        <v>68</v>
      </c>
      <c r="M8" s="215"/>
      <c r="N8" s="211" t="s">
        <v>69</v>
      </c>
      <c r="O8" s="214" t="s">
        <v>70</v>
      </c>
      <c r="P8" s="215"/>
      <c r="Q8" s="211" t="s">
        <v>71</v>
      </c>
      <c r="R8" s="211" t="s">
        <v>72</v>
      </c>
      <c r="S8" s="211" t="s">
        <v>73</v>
      </c>
      <c r="T8" s="211" t="s">
        <v>74</v>
      </c>
      <c r="U8" s="212"/>
      <c r="V8" s="212"/>
    </row>
    <row r="9" spans="1:30" ht="36" x14ac:dyDescent="0.2">
      <c r="A9" s="213"/>
      <c r="B9" s="209"/>
      <c r="C9" s="209"/>
      <c r="D9" s="209"/>
      <c r="E9" s="209"/>
      <c r="F9" s="209"/>
      <c r="G9" s="209"/>
      <c r="H9" s="206"/>
      <c r="I9" s="65" t="s">
        <v>75</v>
      </c>
      <c r="J9" s="65" t="s">
        <v>76</v>
      </c>
      <c r="K9" s="225"/>
      <c r="L9" s="95" t="s">
        <v>77</v>
      </c>
      <c r="M9" s="95" t="s">
        <v>78</v>
      </c>
      <c r="N9" s="213"/>
      <c r="O9" s="95" t="s">
        <v>79</v>
      </c>
      <c r="P9" s="95" t="s">
        <v>80</v>
      </c>
      <c r="Q9" s="213"/>
      <c r="R9" s="213"/>
      <c r="S9" s="213"/>
      <c r="T9" s="213"/>
      <c r="U9" s="213"/>
      <c r="V9" s="213"/>
    </row>
    <row r="10" spans="1:30" ht="16.5" customHeight="1" x14ac:dyDescent="0.2">
      <c r="A10" s="66">
        <v>1</v>
      </c>
      <c r="B10" s="79"/>
      <c r="C10" s="67"/>
      <c r="D10" s="67"/>
      <c r="E10" s="68"/>
      <c r="F10" s="68"/>
      <c r="G10" s="67"/>
      <c r="H10" s="69"/>
      <c r="I10" s="70"/>
      <c r="J10" s="70"/>
      <c r="K10" s="71"/>
      <c r="L10" s="72"/>
      <c r="M10" s="72"/>
      <c r="N10" s="73"/>
      <c r="O10" s="72"/>
      <c r="P10" s="72"/>
      <c r="Q10" s="74"/>
      <c r="R10" s="74"/>
      <c r="S10" s="74"/>
      <c r="T10" s="74"/>
      <c r="U10" s="74"/>
      <c r="V10" s="75"/>
    </row>
    <row r="11" spans="1:30" s="61" customFormat="1" ht="24" x14ac:dyDescent="0.2">
      <c r="A11" s="96"/>
      <c r="B11" s="76"/>
      <c r="C11" s="76"/>
      <c r="D11" s="76"/>
      <c r="E11" s="76"/>
      <c r="F11" s="76"/>
      <c r="G11" s="76"/>
      <c r="H11" s="76"/>
      <c r="I11" s="76"/>
      <c r="J11" s="76" t="s">
        <v>52</v>
      </c>
      <c r="K11" s="77">
        <f t="shared" ref="K11:U11" si="0">SUM(K10:K10)</f>
        <v>0</v>
      </c>
      <c r="L11" s="78">
        <f t="shared" si="0"/>
        <v>0</v>
      </c>
      <c r="M11" s="78">
        <f t="shared" si="0"/>
        <v>0</v>
      </c>
      <c r="N11" s="78">
        <f t="shared" si="0"/>
        <v>0</v>
      </c>
      <c r="O11" s="78">
        <f t="shared" si="0"/>
        <v>0</v>
      </c>
      <c r="P11" s="78">
        <f t="shared" si="0"/>
        <v>0</v>
      </c>
      <c r="Q11" s="78">
        <f t="shared" si="0"/>
        <v>0</v>
      </c>
      <c r="R11" s="78">
        <f t="shared" si="0"/>
        <v>0</v>
      </c>
      <c r="S11" s="78">
        <f t="shared" si="0"/>
        <v>0</v>
      </c>
      <c r="T11" s="78">
        <f t="shared" si="0"/>
        <v>0</v>
      </c>
      <c r="U11" s="78">
        <f t="shared" si="0"/>
        <v>0</v>
      </c>
      <c r="V11" s="78"/>
    </row>
    <row r="12" spans="1:30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30" x14ac:dyDescent="0.2">
      <c r="A13" s="230" t="s">
        <v>123</v>
      </c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</row>
    <row r="14" spans="1:30" ht="12.75" customHeight="1" x14ac:dyDescent="0.2">
      <c r="A14" s="211" t="s">
        <v>54</v>
      </c>
      <c r="B14" s="207" t="s">
        <v>55</v>
      </c>
      <c r="C14" s="207" t="s">
        <v>56</v>
      </c>
      <c r="D14" s="207" t="s">
        <v>57</v>
      </c>
      <c r="E14" s="207" t="s">
        <v>58</v>
      </c>
      <c r="F14" s="207" t="s">
        <v>59</v>
      </c>
      <c r="G14" s="207" t="s">
        <v>60</v>
      </c>
      <c r="H14" s="204" t="s">
        <v>61</v>
      </c>
      <c r="I14" s="219" t="s">
        <v>62</v>
      </c>
      <c r="J14" s="220"/>
      <c r="K14" s="223" t="s">
        <v>63</v>
      </c>
      <c r="L14" s="216" t="s">
        <v>64</v>
      </c>
      <c r="M14" s="217"/>
      <c r="N14" s="217"/>
      <c r="O14" s="217"/>
      <c r="P14" s="217"/>
      <c r="Q14" s="217"/>
      <c r="R14" s="218"/>
      <c r="S14" s="214" t="s">
        <v>65</v>
      </c>
      <c r="T14" s="215"/>
      <c r="U14" s="211" t="s">
        <v>66</v>
      </c>
      <c r="V14" s="211" t="s">
        <v>67</v>
      </c>
    </row>
    <row r="15" spans="1:30" ht="12.75" customHeight="1" x14ac:dyDescent="0.2">
      <c r="A15" s="212"/>
      <c r="B15" s="208"/>
      <c r="C15" s="208"/>
      <c r="D15" s="208"/>
      <c r="E15" s="208"/>
      <c r="F15" s="208"/>
      <c r="G15" s="208"/>
      <c r="H15" s="205"/>
      <c r="I15" s="221"/>
      <c r="J15" s="222"/>
      <c r="K15" s="224"/>
      <c r="L15" s="214" t="s">
        <v>68</v>
      </c>
      <c r="M15" s="215"/>
      <c r="N15" s="211" t="s">
        <v>69</v>
      </c>
      <c r="O15" s="214" t="s">
        <v>70</v>
      </c>
      <c r="P15" s="215"/>
      <c r="Q15" s="211" t="s">
        <v>122</v>
      </c>
      <c r="R15" s="211" t="s">
        <v>72</v>
      </c>
      <c r="S15" s="211" t="s">
        <v>73</v>
      </c>
      <c r="T15" s="211" t="s">
        <v>74</v>
      </c>
      <c r="U15" s="212"/>
      <c r="V15" s="212"/>
    </row>
    <row r="16" spans="1:30" ht="36" x14ac:dyDescent="0.2">
      <c r="A16" s="213"/>
      <c r="B16" s="210"/>
      <c r="C16" s="210"/>
      <c r="D16" s="209"/>
      <c r="E16" s="209"/>
      <c r="F16" s="209"/>
      <c r="G16" s="209"/>
      <c r="H16" s="206"/>
      <c r="I16" s="65" t="s">
        <v>75</v>
      </c>
      <c r="J16" s="65" t="s">
        <v>76</v>
      </c>
      <c r="K16" s="225"/>
      <c r="L16" s="95" t="s">
        <v>77</v>
      </c>
      <c r="M16" s="95" t="s">
        <v>78</v>
      </c>
      <c r="N16" s="213"/>
      <c r="O16" s="95" t="s">
        <v>79</v>
      </c>
      <c r="P16" s="95" t="s">
        <v>80</v>
      </c>
      <c r="Q16" s="213"/>
      <c r="R16" s="213"/>
      <c r="S16" s="213"/>
      <c r="T16" s="213"/>
      <c r="U16" s="213"/>
      <c r="V16" s="213"/>
    </row>
    <row r="17" spans="1:22" x14ac:dyDescent="0.2">
      <c r="A17" s="66">
        <v>1</v>
      </c>
      <c r="B17" s="79"/>
      <c r="C17" s="80"/>
      <c r="D17" s="67"/>
      <c r="E17" s="68"/>
      <c r="F17" s="68"/>
      <c r="G17" s="67"/>
      <c r="H17" s="69"/>
      <c r="I17" s="70"/>
      <c r="J17" s="70"/>
      <c r="K17" s="71"/>
      <c r="L17" s="72"/>
      <c r="M17" s="72"/>
      <c r="N17" s="73"/>
      <c r="O17" s="72"/>
      <c r="P17" s="72"/>
      <c r="Q17" s="74">
        <f>+K17*10%</f>
        <v>0</v>
      </c>
      <c r="R17" s="74"/>
      <c r="S17" s="74">
        <f>+L17+O17</f>
        <v>0</v>
      </c>
      <c r="T17" s="74">
        <f>+M17+N17+P17</f>
        <v>0</v>
      </c>
      <c r="U17" s="74">
        <f>K17-Q17</f>
        <v>0</v>
      </c>
      <c r="V17" s="81"/>
    </row>
    <row r="18" spans="1:22" x14ac:dyDescent="0.2">
      <c r="A18" s="66">
        <v>2</v>
      </c>
      <c r="B18" s="79"/>
      <c r="C18" s="80"/>
      <c r="D18" s="67"/>
      <c r="E18" s="68"/>
      <c r="F18" s="68"/>
      <c r="G18" s="67"/>
      <c r="H18" s="69"/>
      <c r="I18" s="70"/>
      <c r="J18" s="70"/>
      <c r="K18" s="71"/>
      <c r="L18" s="72"/>
      <c r="M18" s="72"/>
      <c r="N18" s="73"/>
      <c r="O18" s="72"/>
      <c r="P18" s="72"/>
      <c r="Q18" s="74">
        <f>+K18*10%</f>
        <v>0</v>
      </c>
      <c r="R18" s="74"/>
      <c r="S18" s="74"/>
      <c r="T18" s="74"/>
      <c r="U18" s="74">
        <f>K18-Q18</f>
        <v>0</v>
      </c>
      <c r="V18" s="75"/>
    </row>
    <row r="19" spans="1:22" s="61" customFormat="1" ht="24" x14ac:dyDescent="0.2">
      <c r="A19" s="96"/>
      <c r="B19" s="76"/>
      <c r="C19" s="76"/>
      <c r="D19" s="76"/>
      <c r="E19" s="76"/>
      <c r="F19" s="76"/>
      <c r="G19" s="76"/>
      <c r="H19" s="76"/>
      <c r="I19" s="76"/>
      <c r="J19" s="76" t="s">
        <v>52</v>
      </c>
      <c r="K19" s="77">
        <f t="shared" ref="K19:U19" si="1">SUM(K17:K18)</f>
        <v>0</v>
      </c>
      <c r="L19" s="78">
        <f t="shared" si="1"/>
        <v>0</v>
      </c>
      <c r="M19" s="78">
        <f t="shared" si="1"/>
        <v>0</v>
      </c>
      <c r="N19" s="78">
        <f t="shared" si="1"/>
        <v>0</v>
      </c>
      <c r="O19" s="78">
        <f t="shared" si="1"/>
        <v>0</v>
      </c>
      <c r="P19" s="78">
        <f t="shared" si="1"/>
        <v>0</v>
      </c>
      <c r="Q19" s="78">
        <f t="shared" si="1"/>
        <v>0</v>
      </c>
      <c r="R19" s="78">
        <f t="shared" si="1"/>
        <v>0</v>
      </c>
      <c r="S19" s="78">
        <f t="shared" si="1"/>
        <v>0</v>
      </c>
      <c r="T19" s="78">
        <f t="shared" si="1"/>
        <v>0</v>
      </c>
      <c r="U19" s="78">
        <f t="shared" si="1"/>
        <v>0</v>
      </c>
      <c r="V19" s="78"/>
    </row>
    <row r="20" spans="1:22" s="123" customFormat="1" ht="15" x14ac:dyDescent="0.2">
      <c r="A20" s="120"/>
      <c r="B20" s="121"/>
      <c r="C20" s="121"/>
      <c r="D20" s="121"/>
      <c r="E20" s="121"/>
      <c r="F20" s="121"/>
      <c r="G20" s="121"/>
      <c r="H20" s="121"/>
      <c r="I20" s="121"/>
      <c r="J20" s="121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</row>
    <row r="21" spans="1:22" s="123" customFormat="1" ht="15" x14ac:dyDescent="0.2">
      <c r="A21" s="120"/>
      <c r="B21" s="121"/>
      <c r="C21" s="121"/>
      <c r="D21" s="121"/>
      <c r="E21" s="121"/>
      <c r="F21" s="121"/>
      <c r="G21" s="121"/>
      <c r="H21" s="121"/>
      <c r="I21" s="121"/>
      <c r="J21" s="121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</row>
    <row r="22" spans="1:22" s="123" customFormat="1" ht="15" x14ac:dyDescent="0.2">
      <c r="A22" s="120"/>
      <c r="B22" s="121"/>
      <c r="C22" s="121"/>
      <c r="D22" s="121"/>
      <c r="E22" s="121"/>
      <c r="F22" s="121"/>
      <c r="G22" s="121"/>
      <c r="H22" s="121"/>
      <c r="I22" s="121"/>
      <c r="J22" s="121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122"/>
    </row>
    <row r="23" spans="1:22" x14ac:dyDescent="0.2">
      <c r="A23" s="63"/>
      <c r="B23" s="82" t="s">
        <v>85</v>
      </c>
      <c r="C23" s="63"/>
      <c r="D23" s="63"/>
      <c r="E23" s="63"/>
      <c r="F23" s="202" t="s">
        <v>86</v>
      </c>
      <c r="G23" s="202"/>
      <c r="H23" s="63"/>
      <c r="I23" s="63"/>
      <c r="J23" s="83"/>
      <c r="K23" s="63"/>
      <c r="L23" s="63"/>
      <c r="M23" s="83" t="s">
        <v>87</v>
      </c>
      <c r="N23" s="84"/>
      <c r="O23" s="63"/>
      <c r="P23" s="63"/>
      <c r="Q23" s="63"/>
      <c r="R23" s="63"/>
      <c r="S23" s="63"/>
      <c r="T23" s="63"/>
      <c r="U23" s="63"/>
      <c r="V23" s="63"/>
    </row>
    <row r="24" spans="1:22" ht="24" customHeight="1" x14ac:dyDescent="0.2">
      <c r="A24" s="63"/>
      <c r="B24" s="94" t="s">
        <v>165</v>
      </c>
      <c r="C24" s="63"/>
      <c r="D24" s="63"/>
      <c r="E24" s="63"/>
      <c r="F24" s="203" t="s">
        <v>119</v>
      </c>
      <c r="G24" s="203"/>
      <c r="H24" s="63"/>
      <c r="I24" s="63"/>
      <c r="J24" s="84"/>
      <c r="K24" s="85"/>
      <c r="L24" s="63"/>
      <c r="M24" s="84" t="s">
        <v>130</v>
      </c>
      <c r="N24" s="93"/>
      <c r="O24" s="63"/>
      <c r="P24" s="63"/>
      <c r="Q24" s="63"/>
      <c r="R24" s="63"/>
      <c r="S24" s="63"/>
      <c r="T24" s="63"/>
      <c r="U24" s="63"/>
      <c r="V24" s="63"/>
    </row>
    <row r="25" spans="1:22" ht="24" x14ac:dyDescent="0.2">
      <c r="A25" s="63"/>
      <c r="B25" s="119" t="s">
        <v>166</v>
      </c>
      <c r="C25" s="63"/>
      <c r="D25" s="63"/>
      <c r="E25" s="63"/>
      <c r="F25" s="200" t="s">
        <v>88</v>
      </c>
      <c r="G25" s="200"/>
      <c r="H25" s="63"/>
      <c r="I25" s="63"/>
      <c r="J25" s="93"/>
      <c r="K25" s="63"/>
      <c r="L25" s="63"/>
      <c r="M25" s="93" t="s">
        <v>89</v>
      </c>
      <c r="N25" s="63"/>
      <c r="O25" s="63"/>
      <c r="P25" s="63"/>
      <c r="Q25" s="63"/>
      <c r="R25" s="63"/>
      <c r="S25" s="63"/>
      <c r="T25" s="63"/>
      <c r="U25" s="63"/>
      <c r="V25" s="63"/>
    </row>
    <row r="26" spans="1:22" x14ac:dyDescent="0.2">
      <c r="A26" s="63"/>
      <c r="B26" s="201"/>
      <c r="C26" s="201"/>
      <c r="D26" s="83"/>
      <c r="E26" s="201"/>
      <c r="F26" s="201"/>
      <c r="G26" s="8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1:22" x14ac:dyDescent="0.2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</sheetData>
  <mergeCells count="52">
    <mergeCell ref="Q15:Q16"/>
    <mergeCell ref="R15:R16"/>
    <mergeCell ref="T15:T16"/>
    <mergeCell ref="F14:F16"/>
    <mergeCell ref="A13:V13"/>
    <mergeCell ref="L14:R14"/>
    <mergeCell ref="S14:T14"/>
    <mergeCell ref="U14:U16"/>
    <mergeCell ref="V14:V16"/>
    <mergeCell ref="L15:M15"/>
    <mergeCell ref="A14:A16"/>
    <mergeCell ref="B14:B16"/>
    <mergeCell ref="A2:V2"/>
    <mergeCell ref="A3:V3"/>
    <mergeCell ref="A4:V4"/>
    <mergeCell ref="A5:V5"/>
    <mergeCell ref="A7:A9"/>
    <mergeCell ref="S15:S16"/>
    <mergeCell ref="S8:S9"/>
    <mergeCell ref="T8:T9"/>
    <mergeCell ref="K7:K9"/>
    <mergeCell ref="G14:G16"/>
    <mergeCell ref="H14:H16"/>
    <mergeCell ref="N15:N16"/>
    <mergeCell ref="O15:P15"/>
    <mergeCell ref="I14:J15"/>
    <mergeCell ref="K14:K16"/>
    <mergeCell ref="C7:C9"/>
    <mergeCell ref="F7:F9"/>
    <mergeCell ref="G7:G9"/>
    <mergeCell ref="D7:D9"/>
    <mergeCell ref="E7:E9"/>
    <mergeCell ref="I7:J8"/>
    <mergeCell ref="V7:V9"/>
    <mergeCell ref="L8:M8"/>
    <mergeCell ref="N8:N9"/>
    <mergeCell ref="O8:P8"/>
    <mergeCell ref="Q8:Q9"/>
    <mergeCell ref="R8:R9"/>
    <mergeCell ref="S7:T7"/>
    <mergeCell ref="L7:R7"/>
    <mergeCell ref="U7:U9"/>
    <mergeCell ref="F25:G25"/>
    <mergeCell ref="B26:C26"/>
    <mergeCell ref="E26:F26"/>
    <mergeCell ref="F23:G23"/>
    <mergeCell ref="F24:G24"/>
    <mergeCell ref="H7:H9"/>
    <mergeCell ref="E14:E16"/>
    <mergeCell ref="C14:C16"/>
    <mergeCell ref="D14:D16"/>
    <mergeCell ref="B7:B9"/>
  </mergeCells>
  <pageMargins left="0.25" right="0.25" top="0.75" bottom="0.75" header="0.3" footer="0.3"/>
  <pageSetup paperSize="345" scale="7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26"/>
  <sheetViews>
    <sheetView workbookViewId="0">
      <selection activeCell="H4" sqref="H4"/>
    </sheetView>
  </sheetViews>
  <sheetFormatPr baseColWidth="10" defaultRowHeight="15" x14ac:dyDescent="0.25"/>
  <cols>
    <col min="1" max="1" width="4.7109375" customWidth="1"/>
    <col min="2" max="2" width="19" customWidth="1"/>
    <col min="4" max="4" width="15.5703125" customWidth="1"/>
    <col min="5" max="9" width="11.7109375" bestFit="1" customWidth="1"/>
    <col min="10" max="10" width="13.28515625" bestFit="1" customWidth="1"/>
    <col min="11" max="12" width="11.7109375" bestFit="1" customWidth="1"/>
    <col min="13" max="13" width="13.140625" bestFit="1" customWidth="1"/>
    <col min="14" max="14" width="11.5703125" bestFit="1" customWidth="1"/>
    <col min="15" max="15" width="2" customWidth="1"/>
    <col min="16" max="16" width="1.85546875" customWidth="1"/>
    <col min="17" max="17" width="2.42578125" customWidth="1"/>
    <col min="18" max="18" width="0.7109375" customWidth="1"/>
    <col min="19" max="19" width="1.140625" customWidth="1"/>
    <col min="20" max="20" width="11.5703125" hidden="1" customWidth="1"/>
    <col min="21" max="21" width="13.28515625" bestFit="1" customWidth="1"/>
  </cols>
  <sheetData>
    <row r="3" spans="1:21" x14ac:dyDescent="0.25">
      <c r="A3" s="137" t="s">
        <v>125</v>
      </c>
      <c r="B3" s="137"/>
      <c r="C3" s="137" t="s">
        <v>144</v>
      </c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8"/>
    </row>
    <row r="4" spans="1:21" x14ac:dyDescent="0.25">
      <c r="A4" s="138" t="s">
        <v>126</v>
      </c>
      <c r="B4" s="138"/>
      <c r="C4" s="138" t="s">
        <v>145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</row>
    <row r="5" spans="1:21" x14ac:dyDescent="0.25">
      <c r="A5" s="138"/>
      <c r="B5" s="139"/>
      <c r="C5" s="137" t="s">
        <v>96</v>
      </c>
      <c r="D5" s="139"/>
      <c r="E5" s="139"/>
      <c r="F5" s="138"/>
      <c r="G5" s="138"/>
      <c r="H5" s="138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8"/>
    </row>
    <row r="6" spans="1:21" x14ac:dyDescent="0.25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40"/>
    </row>
    <row r="7" spans="1:21" x14ac:dyDescent="0.25">
      <c r="A7" s="231"/>
      <c r="B7" s="231"/>
      <c r="C7" s="231"/>
      <c r="D7" s="231"/>
      <c r="E7" s="231"/>
      <c r="F7" s="140" t="s">
        <v>94</v>
      </c>
      <c r="G7" s="141">
        <v>45838</v>
      </c>
      <c r="H7" s="141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</row>
    <row r="8" spans="1:21" ht="280.5" x14ac:dyDescent="0.25">
      <c r="A8" s="142" t="s">
        <v>81</v>
      </c>
      <c r="B8" s="142" t="s">
        <v>82</v>
      </c>
      <c r="C8" s="142" t="s">
        <v>95</v>
      </c>
      <c r="D8" s="142" t="s">
        <v>83</v>
      </c>
      <c r="E8" s="142" t="s">
        <v>84</v>
      </c>
      <c r="F8" s="142" t="s">
        <v>146</v>
      </c>
      <c r="G8" s="143" t="s">
        <v>129</v>
      </c>
      <c r="H8" s="143" t="s">
        <v>134</v>
      </c>
      <c r="I8" s="142" t="s">
        <v>133</v>
      </c>
      <c r="J8" s="142" t="s">
        <v>135</v>
      </c>
      <c r="K8" s="142" t="s">
        <v>136</v>
      </c>
      <c r="L8" s="142" t="s">
        <v>137</v>
      </c>
      <c r="M8" s="142" t="s">
        <v>138</v>
      </c>
      <c r="N8" s="142" t="s">
        <v>177</v>
      </c>
      <c r="O8" s="142" t="s">
        <v>139</v>
      </c>
      <c r="P8" s="142" t="s">
        <v>140</v>
      </c>
      <c r="Q8" s="142" t="s">
        <v>141</v>
      </c>
      <c r="R8" s="142" t="s">
        <v>142</v>
      </c>
      <c r="S8" s="142" t="s">
        <v>147</v>
      </c>
      <c r="T8" s="142" t="s">
        <v>143</v>
      </c>
      <c r="U8" s="142" t="s">
        <v>124</v>
      </c>
    </row>
    <row r="9" spans="1:21" ht="25.5" x14ac:dyDescent="0.25">
      <c r="A9" s="144">
        <v>1</v>
      </c>
      <c r="B9" s="145" t="s">
        <v>128</v>
      </c>
      <c r="C9" s="146" t="s">
        <v>108</v>
      </c>
      <c r="D9" s="146" t="s">
        <v>109</v>
      </c>
      <c r="E9" s="147">
        <v>1650</v>
      </c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9">
        <f>SUM(E9:T9)</f>
        <v>1650</v>
      </c>
    </row>
    <row r="10" spans="1:21" x14ac:dyDescent="0.25">
      <c r="A10" s="144">
        <v>2</v>
      </c>
      <c r="B10" s="150" t="s">
        <v>99</v>
      </c>
      <c r="C10" s="146" t="s">
        <v>148</v>
      </c>
      <c r="D10" s="146" t="s">
        <v>109</v>
      </c>
      <c r="E10" s="151"/>
      <c r="F10" s="148"/>
      <c r="G10" s="152"/>
      <c r="H10" s="152">
        <v>51140.33</v>
      </c>
      <c r="I10" s="152"/>
      <c r="J10" s="152"/>
      <c r="K10" s="152"/>
      <c r="L10" s="152"/>
      <c r="M10" s="152"/>
      <c r="N10" s="152"/>
      <c r="O10" s="152"/>
      <c r="P10" s="152"/>
      <c r="Q10" s="152"/>
      <c r="R10" s="152"/>
      <c r="S10" s="152"/>
      <c r="T10" s="152"/>
      <c r="U10" s="149">
        <f>SUM(E10:T10)</f>
        <v>51140.33</v>
      </c>
    </row>
    <row r="11" spans="1:21" x14ac:dyDescent="0.25">
      <c r="A11" s="144">
        <v>3</v>
      </c>
      <c r="B11" s="150" t="s">
        <v>100</v>
      </c>
      <c r="C11" s="153" t="s">
        <v>112</v>
      </c>
      <c r="D11" s="154" t="s">
        <v>109</v>
      </c>
      <c r="E11" s="155">
        <v>47144.24</v>
      </c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9">
        <f>SUM(E11:T11)</f>
        <v>47144.24</v>
      </c>
    </row>
    <row r="12" spans="1:21" x14ac:dyDescent="0.25">
      <c r="A12" s="144">
        <v>4</v>
      </c>
      <c r="B12" s="150" t="s">
        <v>149</v>
      </c>
      <c r="C12" s="153" t="s">
        <v>150</v>
      </c>
      <c r="D12" s="154" t="s">
        <v>110</v>
      </c>
      <c r="E12" s="155"/>
      <c r="F12" s="148"/>
      <c r="G12" s="148"/>
      <c r="H12" s="148"/>
      <c r="I12" s="148"/>
      <c r="J12" s="152">
        <v>26500</v>
      </c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9">
        <f>SUM(E12:T12)</f>
        <v>26500</v>
      </c>
    </row>
    <row r="13" spans="1:21" x14ac:dyDescent="0.25">
      <c r="A13" s="144">
        <v>5</v>
      </c>
      <c r="B13" s="150" t="s">
        <v>101</v>
      </c>
      <c r="C13" s="153" t="s">
        <v>111</v>
      </c>
      <c r="D13" s="154" t="s">
        <v>110</v>
      </c>
      <c r="E13" s="155">
        <v>34506</v>
      </c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9">
        <f t="shared" ref="U13:U21" si="0">SUM(E13:T13)</f>
        <v>34506</v>
      </c>
    </row>
    <row r="14" spans="1:21" x14ac:dyDescent="0.25">
      <c r="A14" s="144">
        <v>6</v>
      </c>
      <c r="B14" s="156" t="s">
        <v>102</v>
      </c>
      <c r="C14" s="146" t="s">
        <v>113</v>
      </c>
      <c r="D14" s="146" t="s">
        <v>109</v>
      </c>
      <c r="E14" s="155">
        <v>23600</v>
      </c>
      <c r="F14" s="148"/>
      <c r="G14" s="148"/>
      <c r="H14" s="148"/>
      <c r="I14" s="148"/>
      <c r="J14" s="148"/>
      <c r="K14" s="148"/>
      <c r="L14" s="148"/>
      <c r="M14" s="152"/>
      <c r="N14" s="148"/>
      <c r="O14" s="148"/>
      <c r="P14" s="148"/>
      <c r="Q14" s="148"/>
      <c r="R14" s="148"/>
      <c r="S14" s="148"/>
      <c r="T14" s="148"/>
      <c r="U14" s="149">
        <f t="shared" si="0"/>
        <v>23600</v>
      </c>
    </row>
    <row r="15" spans="1:21" x14ac:dyDescent="0.25">
      <c r="A15" s="144">
        <v>7</v>
      </c>
      <c r="B15" s="156" t="s">
        <v>103</v>
      </c>
      <c r="C15" s="146" t="s">
        <v>114</v>
      </c>
      <c r="D15" s="146" t="s">
        <v>109</v>
      </c>
      <c r="E15" s="155">
        <v>27968</v>
      </c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9">
        <f t="shared" si="0"/>
        <v>27968</v>
      </c>
    </row>
    <row r="16" spans="1:21" x14ac:dyDescent="0.25">
      <c r="A16" s="144">
        <v>8</v>
      </c>
      <c r="B16" s="156" t="s">
        <v>104</v>
      </c>
      <c r="C16" s="153" t="s">
        <v>111</v>
      </c>
      <c r="D16" s="154" t="s">
        <v>109</v>
      </c>
      <c r="E16" s="155">
        <v>101758.7</v>
      </c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9">
        <f t="shared" si="0"/>
        <v>101758.7</v>
      </c>
    </row>
    <row r="17" spans="1:21" x14ac:dyDescent="0.25">
      <c r="A17" s="144">
        <v>9</v>
      </c>
      <c r="B17" s="156" t="s">
        <v>131</v>
      </c>
      <c r="C17" s="153" t="s">
        <v>118</v>
      </c>
      <c r="D17" s="154" t="s">
        <v>109</v>
      </c>
      <c r="E17" s="151"/>
      <c r="F17" s="152">
        <v>29200</v>
      </c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9">
        <f t="shared" si="0"/>
        <v>29200</v>
      </c>
    </row>
    <row r="18" spans="1:21" x14ac:dyDescent="0.25">
      <c r="A18" s="144">
        <v>10</v>
      </c>
      <c r="B18" s="146" t="s">
        <v>105</v>
      </c>
      <c r="C18" s="146" t="s">
        <v>116</v>
      </c>
      <c r="D18" s="146" t="s">
        <v>109</v>
      </c>
      <c r="E18" s="155">
        <v>44000</v>
      </c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9">
        <f t="shared" si="0"/>
        <v>44000</v>
      </c>
    </row>
    <row r="19" spans="1:21" x14ac:dyDescent="0.25">
      <c r="A19" s="144">
        <v>11</v>
      </c>
      <c r="B19" s="146" t="s">
        <v>106</v>
      </c>
      <c r="C19" s="146" t="s">
        <v>117</v>
      </c>
      <c r="D19" s="146" t="s">
        <v>109</v>
      </c>
      <c r="E19" s="151"/>
      <c r="F19" s="152"/>
      <c r="G19" s="152">
        <v>6723.26</v>
      </c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49">
        <f t="shared" si="0"/>
        <v>6723.26</v>
      </c>
    </row>
    <row r="20" spans="1:21" x14ac:dyDescent="0.25">
      <c r="A20" s="157">
        <v>12</v>
      </c>
      <c r="B20" s="146" t="s">
        <v>107</v>
      </c>
      <c r="C20" s="153" t="s">
        <v>115</v>
      </c>
      <c r="D20" s="154" t="s">
        <v>109</v>
      </c>
      <c r="E20" s="155">
        <v>167253</v>
      </c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9">
        <f t="shared" si="0"/>
        <v>167253</v>
      </c>
    </row>
    <row r="21" spans="1:21" x14ac:dyDescent="0.25">
      <c r="A21" s="157">
        <v>13</v>
      </c>
      <c r="B21" s="146" t="s">
        <v>167</v>
      </c>
      <c r="C21" s="153" t="s">
        <v>148</v>
      </c>
      <c r="D21" s="154" t="s">
        <v>109</v>
      </c>
      <c r="E21" s="155"/>
      <c r="F21" s="148"/>
      <c r="G21" s="148"/>
      <c r="H21" s="148"/>
      <c r="I21" s="148"/>
      <c r="J21" s="148"/>
      <c r="K21" s="148"/>
      <c r="L21" s="152"/>
      <c r="M21" s="152"/>
      <c r="N21" s="152">
        <v>66740.800000000003</v>
      </c>
      <c r="O21" s="148"/>
      <c r="P21" s="148"/>
      <c r="Q21" s="148"/>
      <c r="R21" s="148"/>
      <c r="S21" s="148"/>
      <c r="T21" s="148"/>
      <c r="U21" s="149">
        <f t="shared" si="0"/>
        <v>66740.800000000003</v>
      </c>
    </row>
    <row r="22" spans="1:21" x14ac:dyDescent="0.25">
      <c r="A22" s="232" t="s">
        <v>132</v>
      </c>
      <c r="B22" s="233"/>
      <c r="C22" s="233"/>
      <c r="D22" s="234"/>
      <c r="E22" s="158">
        <f t="shared" ref="E22:U22" si="1">SUM(E9:E21)</f>
        <v>447879.94</v>
      </c>
      <c r="F22" s="158">
        <f t="shared" si="1"/>
        <v>29200</v>
      </c>
      <c r="G22" s="158">
        <f t="shared" si="1"/>
        <v>6723.26</v>
      </c>
      <c r="H22" s="158">
        <f t="shared" si="1"/>
        <v>51140.33</v>
      </c>
      <c r="I22" s="158">
        <f t="shared" si="1"/>
        <v>0</v>
      </c>
      <c r="J22" s="158">
        <f t="shared" si="1"/>
        <v>26500</v>
      </c>
      <c r="K22" s="158">
        <f t="shared" si="1"/>
        <v>0</v>
      </c>
      <c r="L22" s="158">
        <f t="shared" si="1"/>
        <v>0</v>
      </c>
      <c r="M22" s="158">
        <f t="shared" si="1"/>
        <v>0</v>
      </c>
      <c r="N22" s="158">
        <f t="shared" si="1"/>
        <v>66740.800000000003</v>
      </c>
      <c r="O22" s="158">
        <f t="shared" si="1"/>
        <v>0</v>
      </c>
      <c r="P22" s="158">
        <f t="shared" si="1"/>
        <v>0</v>
      </c>
      <c r="Q22" s="158">
        <f t="shared" si="1"/>
        <v>0</v>
      </c>
      <c r="R22" s="158">
        <f t="shared" si="1"/>
        <v>0</v>
      </c>
      <c r="S22" s="158">
        <f t="shared" si="1"/>
        <v>0</v>
      </c>
      <c r="T22" s="158">
        <f t="shared" si="1"/>
        <v>0</v>
      </c>
      <c r="U22" s="158">
        <f t="shared" si="1"/>
        <v>628184.33000000007</v>
      </c>
    </row>
    <row r="23" spans="1:21" x14ac:dyDescent="0.25">
      <c r="A23" s="159"/>
      <c r="B23" s="159"/>
      <c r="C23" s="159"/>
      <c r="D23" s="159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1"/>
    </row>
    <row r="24" spans="1:21" x14ac:dyDescent="0.25">
      <c r="A24" s="159"/>
      <c r="B24" s="159"/>
      <c r="C24" s="159"/>
      <c r="D24" s="159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1"/>
    </row>
    <row r="25" spans="1:21" x14ac:dyDescent="0.25">
      <c r="A25" s="162"/>
      <c r="B25" s="163" t="s">
        <v>165</v>
      </c>
      <c r="C25" s="235"/>
      <c r="D25" s="235"/>
      <c r="E25" s="236" t="s">
        <v>127</v>
      </c>
      <c r="F25" s="236"/>
      <c r="G25" s="137"/>
      <c r="H25" s="137"/>
      <c r="I25" s="164" t="s">
        <v>151</v>
      </c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37"/>
    </row>
    <row r="26" spans="1:21" x14ac:dyDescent="0.25">
      <c r="A26" s="162"/>
      <c r="B26" s="165" t="s">
        <v>152</v>
      </c>
      <c r="C26" s="237"/>
      <c r="D26" s="237"/>
      <c r="E26" s="238" t="s">
        <v>153</v>
      </c>
      <c r="F26" s="238"/>
      <c r="G26" s="238"/>
      <c r="H26" s="166"/>
      <c r="I26" s="166" t="s">
        <v>154</v>
      </c>
      <c r="J26" s="166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67"/>
    </row>
  </sheetData>
  <mergeCells count="6">
    <mergeCell ref="A7:E7"/>
    <mergeCell ref="A22:D22"/>
    <mergeCell ref="C25:D25"/>
    <mergeCell ref="E25:F25"/>
    <mergeCell ref="C26:D26"/>
    <mergeCell ref="E26:G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OBLIGACIONES</vt:lpstr>
      <vt:lpstr>ORIGEN INGRESOS HOSP-</vt:lpstr>
      <vt:lpstr>NOMINA INTERNA</vt:lpstr>
      <vt:lpstr>DEUDA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Ynes Danilda Abreu Ureña</dc:creator>
  <cp:lastModifiedBy>OFICIAL OAI</cp:lastModifiedBy>
  <cp:lastPrinted>2025-07-02T12:43:50Z</cp:lastPrinted>
  <dcterms:created xsi:type="dcterms:W3CDTF">2021-03-11T12:14:44Z</dcterms:created>
  <dcterms:modified xsi:type="dcterms:W3CDTF">2025-07-04T13:43:24Z</dcterms:modified>
</cp:coreProperties>
</file>