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activeTab="3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E33" i="2" l="1"/>
  <c r="F33" i="2"/>
  <c r="I35" i="11"/>
  <c r="H35" i="11"/>
  <c r="G35" i="11"/>
  <c r="F35" i="11"/>
  <c r="E35" i="11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E43" i="12"/>
  <c r="D43" i="12"/>
  <c r="E45" i="12"/>
  <c r="D45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F34" i="13"/>
  <c r="G34" i="13"/>
  <c r="L22" i="10"/>
  <c r="K22" i="10"/>
  <c r="J22" i="10"/>
  <c r="I22" i="10"/>
  <c r="H22" i="10"/>
  <c r="G22" i="10"/>
  <c r="F22" i="10"/>
  <c r="E22" i="10"/>
  <c r="D22" i="10"/>
  <c r="E21" i="9"/>
  <c r="L21" i="9"/>
  <c r="M21" i="9"/>
  <c r="N21" i="9"/>
  <c r="O21" i="9"/>
  <c r="P21" i="9"/>
  <c r="F21" i="9"/>
  <c r="G21" i="9"/>
  <c r="H21" i="9"/>
  <c r="I21" i="9"/>
  <c r="J21" i="9"/>
  <c r="K21" i="9"/>
  <c r="R17" i="9"/>
  <c r="R16" i="9"/>
  <c r="R15" i="9"/>
  <c r="R14" i="9"/>
  <c r="R13" i="9"/>
  <c r="R12" i="9"/>
  <c r="R11" i="9"/>
  <c r="R10" i="9"/>
  <c r="R9" i="9"/>
  <c r="E8" i="2"/>
  <c r="E66" i="2"/>
  <c r="T21" i="9"/>
  <c r="S21" i="9"/>
  <c r="N11" i="8"/>
  <c r="E19" i="1"/>
  <c r="L11" i="8"/>
  <c r="T11" i="8"/>
  <c r="O11" i="8"/>
  <c r="P11" i="8"/>
  <c r="K11" i="8"/>
  <c r="Q11" i="8"/>
  <c r="Q17" i="8"/>
  <c r="Q19" i="8"/>
  <c r="U17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1" i="8"/>
  <c r="R11" i="8"/>
  <c r="S11" i="8"/>
  <c r="U19" i="8"/>
  <c r="R21" i="9"/>
  <c r="E67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<sst xmlns="http://schemas.openxmlformats.org/spreadsheetml/2006/main" count="415" uniqueCount="283">
  <si>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</si>
  <si>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</si>
  <si>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</si>
  <si>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</si>
  <si>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</si>
  <si>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</si>
  <si>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</si>
  <si>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</si>
  <si>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</si>
  <si>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</si>
  <si>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</si>
  <si>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</si>
  <si>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</si>
  <si>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</si>
  <si>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</si>
  <si>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</si>
  <si>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</si>
  <si>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</si>
  <si>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</si>
  <si>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</si>
  <si>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</si>
  <si>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</si>
  <si>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</si>
  <si>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</si>
  <si>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</si>
  <si>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</si>
  <si>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</si>
  <si>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</si>
  <si>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</si>
  <si>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</si>
  <si>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</si>
  <si>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</si>
  <si>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</si>
  <si>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</si>
  <si>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</si>
  <si>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</si>
  <si>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</si>
  <si>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</si>
  <si>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</si>
  <si>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</si>
  <si>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</si>
  <si>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</si>
  <si>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</si>
  <si>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</si>
  <si>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</si>
  <si>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</si>
  <si>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</si>
  <si>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</si>
  <si>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</si>
  <si>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</si>
  <si>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</si>
  <si>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</si>
  <si>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</si>
  <si>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</si>
  <si>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</si>
  <si>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</si>
  <si>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</si>
  <si>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</si>
  <si>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</si>
  <si>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</si>
  <si>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</si>
  <si>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</si>
  <si>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</si>
  <si>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</si>
  <si>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</si>
  <si>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</si>
  <si>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</si>
  <si>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</si>
  <si>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</si>
  <si>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</si>
  <si>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</si>
  <si>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</si>
  <si>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</si>
  <si>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</si>
  <si>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</si>
  <si>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</si>
  <si>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</si>
  <si>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</si>
  <si>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</si>
  <si>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</si>
  <si>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</si>
  <si>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</si>
  <si>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</si>
  <si>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</si>
  <si>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</si>
  <si>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</si>
  <si>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</si>
  <si>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</si>
  <si>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</si>
  <si>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</si>
  <si>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</si>
  <si>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</si>
  <si>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</si>
  <si>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</si>
  <si>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</si>
  <si>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</si>
  <si>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</si>
  <si>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</si>
  <si>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Cruz Ayala</t>
  </si>
  <si>
    <t>Dimega, S.A.</t>
  </si>
  <si>
    <t>DC Electromedicina</t>
  </si>
  <si>
    <t>Impresos Juan Carlos Abreu</t>
  </si>
  <si>
    <t>Mediprome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</si>
  <si>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</si>
  <si>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</si>
  <si>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</si>
  <si>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</si>
  <si>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</si>
  <si>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</si>
  <si>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</si>
  <si>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</si>
  <si>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</si>
  <si>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</si>
  <si>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furmigacion</t>
  </si>
  <si>
    <t>Articulos desechables y servilletas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</si>
  <si>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</si>
  <si>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</si>
  <si>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</si>
  <si>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</si>
  <si>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</si>
  <si>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</si>
  <si>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</si>
  <si>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</si>
  <si>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</si>
  <si>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 xml:space="preserve">                             DR. Jose Heriberto Ramos M.</t>
  </si>
  <si>
    <t>Mini Market Chiqui</t>
  </si>
  <si>
    <t xml:space="preserve">TOTAL GENERAL </t>
  </si>
  <si>
    <t xml:space="preserve">SERVICIO NACIONAL DE SALUD </t>
  </si>
  <si>
    <t xml:space="preserve"> DIRECCION DE FISCALIZACION Y CONTROL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</si>
  <si>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</si>
  <si>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</si>
  <si>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</si>
  <si>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</si>
  <si>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</si>
  <si>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</si>
  <si>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</si>
  <si>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</si>
  <si>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</si>
  <si>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</si>
  <si>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</si>
  <si>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</si>
  <si>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</si>
  <si>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</si>
  <si>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</si>
  <si>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</si>
  <si>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</si>
  <si>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</si>
  <si>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</si>
  <si>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</si>
  <si>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</si>
  <si>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 xml:space="preserve"> DEUDA POR OBJETO DEL GASTO PERÍODO 2018-2025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</si>
  <si>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</si>
  <si>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</si>
  <si>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</si>
  <si>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</si>
  <si>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</si>
  <si>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</si>
  <si>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</si>
  <si>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</si>
  <si>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</si>
  <si>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</si>
  <si>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</si>
  <si>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</si>
  <si>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</si>
  <si>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</si>
  <si>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</si>
  <si>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</si>
  <si>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</si>
  <si>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</si>
  <si>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</si>
  <si>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</si>
  <si>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</si>
  <si>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</si>
  <si>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</si>
  <si>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</si>
  <si>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</si>
  <si>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</si>
  <si>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</si>
  <si>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</si>
  <si>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</si>
  <si>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</si>
  <si>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</si>
  <si>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</si>
  <si>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</si>
  <si>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</si>
  <si>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</si>
  <si>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</si>
  <si>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</si>
  <si>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</si>
  <si>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</si>
  <si>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</si>
  <si>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</si>
  <si>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</si>
  <si>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</si>
  <si>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Licda: Madelin Matias Marte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</si>
  <si>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</si>
  <si>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</si>
  <si>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</si>
  <si>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</si>
  <si>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</si>
  <si>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</si>
  <si>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</si>
  <si>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Reporte clasificacion de deuda por proveedor y por periodos. Al 31-10-2025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</si>
  <si>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</si>
  <si>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</si>
  <si>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</si>
  <si>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</si>
  <si>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</si>
  <si>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</si>
  <si>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</si>
  <si>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</si>
  <si>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DETALLE DE DEUDAS PENDIENTE DE PAGO AL 31 DEL MES OCTUBRE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</si>
  <si>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</si>
  <si>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</si>
  <si>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</si>
  <si>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</si>
  <si>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</si>
  <si>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</si>
  <si>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</si>
  <si>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Productos Químicos y Conexos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</si>
  <si>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</si>
  <si>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</si>
  <si>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</si>
  <si>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</si>
  <si>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</si>
  <si>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</si>
  <si>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</si>
  <si>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</si>
  <si>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</si>
  <si>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</si>
  <si>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B1500000855</t>
  </si>
  <si>
    <t>Artículos desechables y servilletas</t>
  </si>
  <si>
    <t>B1500000246</t>
  </si>
  <si>
    <t>Oliver exterminating</t>
  </si>
  <si>
    <t>Serv.de Fumigación</t>
  </si>
  <si>
    <t>Artículos de Plásticos</t>
  </si>
  <si>
    <t>Artículos de Limpieza</t>
  </si>
  <si>
    <t>Artículos de Papel</t>
  </si>
  <si>
    <t>Artículos eléctricos</t>
  </si>
  <si>
    <t>Alimentos para personas</t>
  </si>
  <si>
    <t>Cándado Yaco # 60</t>
  </si>
  <si>
    <t>Bombillos y focos</t>
  </si>
  <si>
    <t>Artículos de limpieza</t>
  </si>
  <si>
    <t>Artículos de plásticos</t>
  </si>
  <si>
    <t>Sub-Total Deuda RD$</t>
  </si>
  <si>
    <t>Lic. Madelin Matias M.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</si>
  <si>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</si>
  <si>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>Correspondiente al Mes de octubre del año 2025</t>
  </si>
  <si>
    <t xml:space="preserve">Dr. Luis Miguel Ramirez </t>
  </si>
  <si>
    <t>Dado a los 30 dias del mes de noviembre del año 2025.</t>
  </si>
  <si>
    <t xml:space="preserve">CONCEPTO DE COMPRA ( BREVE DESCRIPCION ) </t>
  </si>
  <si>
    <t>MONTO ENERO 2025</t>
  </si>
  <si>
    <t>MONTO FEBRERO 2025</t>
  </si>
  <si>
    <t>MONTO MARZO 2025</t>
  </si>
  <si>
    <t>MONTO ABRIL 2025</t>
  </si>
  <si>
    <t>MONTO MAYO 2025</t>
  </si>
  <si>
    <t>MONTO JUNIO 2025</t>
  </si>
  <si>
    <t>MONTO JULIO 2025</t>
  </si>
  <si>
    <t>MONTO AGOSTO 2025</t>
  </si>
  <si>
    <t>MONTO SEPTIEMBRE 2025</t>
  </si>
  <si>
    <t>MONTO OCTUBRE 2025</t>
  </si>
  <si>
    <t>MONTO NOVIEMBRE 2025</t>
  </si>
  <si>
    <t xml:space="preserve">TOTAL ADEUDADO 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</si>
  <si>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</si>
  <si>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</si>
  <si>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Reporte clasificacion de deuda por proveedor y por periodos. Al 30-11-2025</t>
  </si>
  <si>
    <t>Seguro de Bienes Inmuebles e Infraestructura</t>
  </si>
  <si>
    <t>Relación de Cuentas por Pagar por  Antigüedad de Saldo al 30 de Noviembre de 2025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</si>
  <si>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</si>
  <si>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</si>
  <si>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</si>
  <si>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</si>
  <si>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</si>
  <si>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</si>
  <si>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</si>
  <si>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</si>
  <si>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</si>
  <si>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</si>
  <si>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</si>
  <si>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>MONTO DICIEMBRE 2025</t>
  </si>
  <si>
    <t>DETALLE OBLIGACIONES CONTRAÍDAS PENDIENTES AL 31/12/2025</t>
  </si>
  <si>
    <t>Establecimiento:      HOSPITAL  MUNICIPAL SIGIFREDO ALBA       Mes:  DCIEMBRE Año:  2025 SRS: CS</t>
  </si>
  <si>
    <t>Bajo las funciones que nos asisten certificamos que el valor de los ingresos percibidos al  31 de Diciembre 2025 correspondieron a un monto de RD$4136,873.44 (Cuatro  Millones Cientos Trenta y Seis Mil  Ochocientos Setenta y Tres pesos con 44/100)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</si>
</sst>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4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9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sz val="9"/>
      <color theme="1"/>
      <name val="Times New Roman"/>
      <family val="1"/>
    </font>
    <font>
      <b/>
      <sz val="10"/>
      <color theme="1"/>
      <name val="Calibri Light"/>
      <family val="2"/>
      <scheme val="major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" fillId="0" borderId="0"/>
    <xf numFmtId="0" fontId="3" fillId="0" borderId="0"/>
    <xf numFmtId="0" fontId="24" fillId="0" borderId="0"/>
    <xf numFmtId="9" fontId="22" fillId="0" borderId="0" applyFont="0" applyFill="0" applyBorder="0" applyAlignment="0" applyProtection="0"/>
  </cellStyleXfs>
  <cellXfs count="398">
    <xf numFmtId="0" fontId="0" fillId="0" borderId="0" xfId="0"/>
    <xf numFmtId="0" fontId="27" fillId="4" borderId="1" xfId="0" applyFont="1" applyFill="1" applyBorder="1" applyAlignment="1">
      <alignment horizontal="center"/>
    </xf>
    <xf numFmtId="0" fontId="27" fillId="5" borderId="2" xfId="0" applyFont="1" applyFill="1" applyBorder="1" applyAlignment="1">
      <alignment horizontal="center"/>
    </xf>
    <xf numFmtId="0" fontId="27" fillId="5" borderId="3" xfId="0" applyFont="1" applyFill="1" applyBorder="1" applyAlignment="1">
      <alignment horizontal="center"/>
    </xf>
    <xf numFmtId="0" fontId="27" fillId="5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6" fillId="0" borderId="10" xfId="0" applyFont="1" applyBorder="1"/>
    <xf numFmtId="0" fontId="0" fillId="0" borderId="11" xfId="0" applyBorder="1"/>
    <xf numFmtId="0" fontId="0" fillId="0" borderId="12" xfId="0" applyBorder="1"/>
    <xf numFmtId="164" fontId="22" fillId="0" borderId="10" xfId="7" applyFont="1" applyBorder="1"/>
    <xf numFmtId="0" fontId="24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5" borderId="7" xfId="0" applyFont="1" applyFill="1" applyBorder="1" applyAlignment="1">
      <alignment wrapText="1"/>
    </xf>
    <xf numFmtId="0" fontId="27" fillId="5" borderId="9" xfId="0" applyFont="1" applyFill="1" applyBorder="1" applyAlignment="1">
      <alignment wrapText="1"/>
    </xf>
    <xf numFmtId="0" fontId="26" fillId="6" borderId="13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8" fillId="0" borderId="9" xfId="0" applyFont="1" applyBorder="1"/>
    <xf numFmtId="0" fontId="0" fillId="7" borderId="9" xfId="0" applyFill="1" applyBorder="1"/>
    <xf numFmtId="164" fontId="26" fillId="7" borderId="9" xfId="7" applyFont="1" applyFill="1" applyBorder="1"/>
    <xf numFmtId="14" fontId="29" fillId="8" borderId="9" xfId="9" applyNumberFormat="1" applyFont="1" applyFill="1" applyBorder="1"/>
    <xf numFmtId="0" fontId="0" fillId="0" borderId="15" xfId="0" applyBorder="1"/>
    <xf numFmtId="164" fontId="29" fillId="8" borderId="9" xfId="7" applyFont="1" applyFill="1" applyBorder="1"/>
    <xf numFmtId="0" fontId="0" fillId="9" borderId="9" xfId="0" applyFill="1" applyBorder="1"/>
    <xf numFmtId="164" fontId="26" fillId="9" borderId="9" xfId="7" applyFont="1" applyFill="1" applyBorder="1"/>
    <xf numFmtId="0" fontId="2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2" fillId="0" borderId="5" xfId="1" applyFont="1" applyBorder="1"/>
    <xf numFmtId="0" fontId="2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2" fillId="0" borderId="10" xfId="1" applyFont="1" applyBorder="1"/>
    <xf numFmtId="43" fontId="28" fillId="0" borderId="9" xfId="1" applyFont="1" applyBorder="1"/>
    <xf numFmtId="164" fontId="30" fillId="7" borderId="9" xfId="7" applyFont="1" applyFill="1" applyBorder="1"/>
    <xf numFmtId="43" fontId="22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1" fillId="11" borderId="34" xfId="0" applyFont="1" applyFill="1" applyBorder="1" applyAlignment="1">
      <alignment horizontal="left"/>
    </xf>
    <xf numFmtId="0" fontId="13" fillId="0" borderId="35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4" fontId="10" fillId="0" borderId="0" xfId="9" applyNumberFormat="1" applyFont="1"/>
    <xf numFmtId="4" fontId="28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2" fillId="0" borderId="9" xfId="1" applyFont="1" applyBorder="1"/>
    <xf numFmtId="43" fontId="24" fillId="0" borderId="9" xfId="1" applyFont="1" applyBorder="1"/>
    <xf numFmtId="4" fontId="35" fillId="0" borderId="0" xfId="0" applyNumberFormat="1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22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2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8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3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8" fillId="0" borderId="17" xfId="0" applyFont="1" applyBorder="1" applyAlignment="1">
      <alignment horizontal="left"/>
    </xf>
    <xf numFmtId="43" fontId="22" fillId="8" borderId="9" xfId="1" applyFont="1" applyFill="1" applyBorder="1" applyAlignment="1">
      <alignment vertical="center" wrapText="1"/>
    </xf>
    <xf numFmtId="43" fontId="22" fillId="0" borderId="0" xfId="1" applyFont="1" applyBorder="1"/>
    <xf numFmtId="0" fontId="33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" fontId="28" fillId="8" borderId="9" xfId="0" applyNumberFormat="1" applyFont="1" applyFill="1" applyBorder="1"/>
    <xf numFmtId="4" fontId="28" fillId="8" borderId="9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/>
    <xf numFmtId="0" fontId="37" fillId="0" borderId="0" xfId="0" applyFont="1"/>
    <xf numFmtId="17" fontId="37" fillId="0" borderId="0" xfId="0" applyNumberFormat="1" applyFont="1"/>
    <xf numFmtId="0" fontId="3" fillId="0" borderId="9" xfId="0" applyFont="1" applyBorder="1" applyAlignment="1">
      <alignment horizontal="left" vertical="center" wrapText="1"/>
    </xf>
    <xf numFmtId="0" fontId="38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9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" fontId="39" fillId="0" borderId="9" xfId="0" applyNumberFormat="1" applyFont="1" applyBorder="1" applyAlignment="1">
      <alignment horizontal="center"/>
    </xf>
    <xf numFmtId="0" fontId="38" fillId="0" borderId="9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0" fillId="13" borderId="9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horizontal="center"/>
    </xf>
    <xf numFmtId="4" fontId="40" fillId="0" borderId="0" xfId="0" applyNumberFormat="1" applyFont="1" applyFill="1" applyBorder="1" applyAlignment="1">
      <alignment horizontal="right"/>
    </xf>
    <xf numFmtId="0" fontId="37" fillId="0" borderId="0" xfId="0" applyFont="1" applyAlignment="1">
      <alignment wrapText="1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8" fillId="8" borderId="9" xfId="1" applyFont="1" applyFill="1" applyBorder="1" applyAlignment="1">
      <alignment horizontal="right"/>
    </xf>
    <xf numFmtId="43" fontId="28" fillId="8" borderId="9" xfId="1" applyFont="1" applyFill="1" applyBorder="1"/>
    <xf numFmtId="0" fontId="26" fillId="0" borderId="0" xfId="0" applyFont="1" applyAlignment="1">
      <alignment horizontal="center"/>
    </xf>
    <xf numFmtId="43" fontId="28" fillId="8" borderId="9" xfId="1" applyFont="1" applyFill="1" applyBorder="1" applyAlignment="1"/>
    <xf numFmtId="0" fontId="38" fillId="0" borderId="18" xfId="0" applyFont="1" applyBorder="1"/>
    <xf numFmtId="0" fontId="41" fillId="0" borderId="0" xfId="0" applyFont="1"/>
    <xf numFmtId="14" fontId="41" fillId="0" borderId="0" xfId="0" applyNumberFormat="1" applyFont="1"/>
    <xf numFmtId="14" fontId="42" fillId="0" borderId="0" xfId="0" applyNumberFormat="1" applyFont="1"/>
    <xf numFmtId="0" fontId="42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 wrapText="1"/>
    </xf>
    <xf numFmtId="1" fontId="42" fillId="0" borderId="9" xfId="0" applyNumberFormat="1" applyFont="1" applyBorder="1" applyAlignment="1">
      <alignment horizontal="center"/>
    </xf>
    <xf numFmtId="0" fontId="42" fillId="0" borderId="18" xfId="0" applyFont="1" applyBorder="1"/>
    <xf numFmtId="0" fontId="42" fillId="0" borderId="9" xfId="0" applyFont="1" applyBorder="1"/>
    <xf numFmtId="0" fontId="43" fillId="0" borderId="9" xfId="0" applyFont="1" applyBorder="1" applyAlignment="1">
      <alignment horizontal="right" wrapText="1"/>
    </xf>
    <xf numFmtId="0" fontId="43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5" fillId="0" borderId="18" xfId="0" applyFont="1" applyBorder="1"/>
    <xf numFmtId="0" fontId="35" fillId="0" borderId="9" xfId="0" applyFont="1" applyBorder="1"/>
    <xf numFmtId="4" fontId="35" fillId="8" borderId="18" xfId="0" applyNumberFormat="1" applyFont="1" applyFill="1" applyBorder="1"/>
    <xf numFmtId="4" fontId="35" fillId="8" borderId="9" xfId="0" applyNumberFormat="1" applyFont="1" applyFill="1" applyBorder="1"/>
    <xf numFmtId="0" fontId="44" fillId="0" borderId="18" xfId="0" applyFont="1" applyBorder="1"/>
    <xf numFmtId="4" fontId="35" fillId="0" borderId="9" xfId="0" applyNumberFormat="1" applyFont="1" applyBorder="1"/>
    <xf numFmtId="4" fontId="35" fillId="0" borderId="18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5" fillId="8" borderId="9" xfId="0" applyNumberFormat="1" applyFont="1" applyFill="1" applyBorder="1" applyAlignment="1">
      <alignment horizontal="right" vertical="center"/>
    </xf>
    <xf numFmtId="0" fontId="43" fillId="8" borderId="9" xfId="0" applyFont="1" applyFill="1" applyBorder="1" applyAlignment="1">
      <alignment horizontal="right" wrapText="1"/>
    </xf>
    <xf numFmtId="0" fontId="43" fillId="8" borderId="9" xfId="0" applyFont="1" applyFill="1" applyBorder="1" applyAlignment="1">
      <alignment horizontal="left"/>
    </xf>
    <xf numFmtId="0" fontId="35" fillId="14" borderId="9" xfId="0" applyFont="1" applyFill="1" applyBorder="1" applyAlignment="1">
      <alignment horizontal="left"/>
    </xf>
    <xf numFmtId="0" fontId="44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8" xfId="0" applyNumberFormat="1" applyFont="1" applyFill="1" applyBorder="1"/>
    <xf numFmtId="0" fontId="35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4" fillId="14" borderId="9" xfId="0" applyNumberFormat="1" applyFont="1" applyFill="1" applyBorder="1" applyAlignment="1">
      <alignment horizontal="right"/>
    </xf>
    <xf numFmtId="43" fontId="26" fillId="14" borderId="9" xfId="0" applyNumberFormat="1" applyFont="1" applyFill="1" applyBorder="1"/>
    <xf numFmtId="4" fontId="26" fillId="14" borderId="9" xfId="0" applyNumberFormat="1" applyFont="1" applyFill="1" applyBorder="1"/>
    <xf numFmtId="0" fontId="44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4" fillId="0" borderId="0" xfId="0" applyNumberFormat="1" applyFont="1" applyFill="1" applyBorder="1" applyAlignment="1">
      <alignment horizontal="right"/>
    </xf>
    <xf numFmtId="43" fontId="26" fillId="0" borderId="0" xfId="0" applyNumberFormat="1" applyFont="1" applyFill="1" applyBorder="1"/>
    <xf numFmtId="4" fontId="26" fillId="0" borderId="0" xfId="0" applyNumberFormat="1" applyFont="1" applyFill="1" applyBorder="1"/>
    <xf numFmtId="0" fontId="25" fillId="0" borderId="0" xfId="0" applyFont="1" applyFill="1"/>
    <xf numFmtId="0" fontId="0" fillId="0" borderId="0" xfId="0" applyFont="1" applyFill="1"/>
    <xf numFmtId="0" fontId="28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45" fillId="14" borderId="36" xfId="10" applyFont="1" applyFill="1" applyBorder="1" applyAlignment="1">
      <alignment horizontal="center"/>
    </xf>
    <xf numFmtId="0" fontId="46" fillId="0" borderId="34" xfId="10" applyFont="1" applyBorder="1" applyAlignment="1">
      <alignment horizontal="center"/>
    </xf>
    <xf numFmtId="4" fontId="47" fillId="0" borderId="34" xfId="10" applyNumberFormat="1" applyFont="1" applyBorder="1" applyAlignment="1">
      <alignment horizontal="right"/>
    </xf>
    <xf numFmtId="43" fontId="32" fillId="0" borderId="9" xfId="1" applyFont="1" applyFill="1" applyBorder="1" applyAlignment="1">
      <alignment horizontal="center"/>
    </xf>
    <xf numFmtId="4" fontId="47" fillId="0" borderId="35" xfId="10" applyNumberFormat="1" applyFont="1" applyBorder="1" applyAlignment="1">
      <alignment horizontal="right"/>
    </xf>
    <xf numFmtId="0" fontId="3" fillId="8" borderId="16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43" fontId="48" fillId="0" borderId="9" xfId="1" applyFont="1" applyFill="1" applyBorder="1" applyAlignment="1">
      <alignment horizontal="center"/>
    </xf>
    <xf numFmtId="0" fontId="49" fillId="0" borderId="0" xfId="0" applyFont="1" applyAlignment="1">
      <alignment horizontal="left"/>
    </xf>
    <xf numFmtId="0" fontId="3" fillId="8" borderId="9" xfId="0" applyFont="1" applyFill="1" applyBorder="1" applyAlignment="1">
      <alignment horizontal="left" vertical="center" wrapText="1"/>
    </xf>
    <xf numFmtId="0" fontId="24" fillId="0" borderId="0" xfId="10" applyAlignment="1"/>
    <xf numFmtId="0" fontId="0" fillId="0" borderId="0" xfId="0" applyBorder="1"/>
    <xf numFmtId="0" fontId="27" fillId="0" borderId="0" xfId="0" applyFont="1" applyBorder="1" applyAlignment="1"/>
    <xf numFmtId="177" fontId="3" fillId="8" borderId="19" xfId="0" applyNumberFormat="1" applyFont="1" applyFill="1" applyBorder="1" applyAlignment="1">
      <alignment horizontal="center" vertical="center"/>
    </xf>
    <xf numFmtId="166" fontId="3" fillId="8" borderId="16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 indent="1"/>
    </xf>
    <xf numFmtId="166" fontId="3" fillId="8" borderId="9" xfId="0" applyNumberFormat="1" applyFont="1" applyFill="1" applyBorder="1" applyAlignment="1">
      <alignment horizontal="right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6" fontId="3" fillId="8" borderId="9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left" vertical="center" indent="1"/>
    </xf>
    <xf numFmtId="0" fontId="3" fillId="8" borderId="9" xfId="0" applyFont="1" applyFill="1" applyBorder="1" applyAlignment="1">
      <alignment horizontal="center" vertical="center" wrapText="1"/>
    </xf>
    <xf numFmtId="14" fontId="50" fillId="0" borderId="9" xfId="0" applyNumberFormat="1" applyFont="1" applyBorder="1" applyAlignment="1">
      <alignment horizontal="center"/>
    </xf>
    <xf numFmtId="0" fontId="50" fillId="0" borderId="9" xfId="0" applyFont="1" applyBorder="1"/>
    <xf numFmtId="0" fontId="3" fillId="0" borderId="9" xfId="0" applyFont="1" applyBorder="1" applyAlignment="1">
      <alignment horizontal="center" vertical="center" wrapText="1"/>
    </xf>
    <xf numFmtId="0" fontId="51" fillId="0" borderId="18" xfId="0" applyFont="1" applyBorder="1" applyAlignment="1">
      <alignment horizontal="center" vertical="top"/>
    </xf>
    <xf numFmtId="164" fontId="51" fillId="0" borderId="9" xfId="7" applyFont="1" applyBorder="1"/>
    <xf numFmtId="0" fontId="27" fillId="0" borderId="18" xfId="0" applyFont="1" applyBorder="1" applyAlignment="1">
      <alignment horizontal="left"/>
    </xf>
    <xf numFmtId="4" fontId="26" fillId="0" borderId="9" xfId="0" applyNumberFormat="1" applyFont="1" applyBorder="1"/>
    <xf numFmtId="166" fontId="26" fillId="0" borderId="9" xfId="0" applyNumberFormat="1" applyFont="1" applyBorder="1"/>
    <xf numFmtId="0" fontId="52" fillId="14" borderId="36" xfId="10" applyFont="1" applyFill="1" applyBorder="1" applyAlignment="1">
      <alignment horizontal="center"/>
    </xf>
    <xf numFmtId="43" fontId="47" fillId="0" borderId="9" xfId="1" applyFont="1" applyBorder="1"/>
    <xf numFmtId="43" fontId="35" fillId="0" borderId="9" xfId="1" applyFont="1" applyBorder="1"/>
    <xf numFmtId="0" fontId="26" fillId="6" borderId="9" xfId="0" applyFont="1" applyFill="1" applyBorder="1" applyAlignment="1">
      <alignment horizontal="center" wrapText="1"/>
    </xf>
    <xf numFmtId="165" fontId="33" fillId="0" borderId="9" xfId="3" applyFont="1" applyBorder="1" applyAlignment="1">
      <alignment horizontal="center"/>
    </xf>
    <xf numFmtId="165" fontId="33" fillId="0" borderId="9" xfId="3" applyFont="1" applyBorder="1" applyAlignment="1">
      <alignment horizontal="right" vertical="top"/>
    </xf>
    <xf numFmtId="0" fontId="3" fillId="0" borderId="9" xfId="0" applyFont="1" applyBorder="1" applyAlignment="1">
      <alignment vertical="center" wrapText="1"/>
    </xf>
    <xf numFmtId="166" fontId="50" fillId="0" borderId="9" xfId="0" applyNumberFormat="1" applyFont="1" applyBorder="1" applyAlignment="1">
      <alignment horizontal="left" vertical="center" wrapText="1"/>
    </xf>
    <xf numFmtId="165" fontId="33" fillId="0" borderId="9" xfId="3" applyFont="1" applyBorder="1" applyAlignment="1"/>
    <xf numFmtId="4" fontId="53" fillId="0" borderId="9" xfId="0" applyNumberFormat="1" applyFont="1" applyBorder="1" applyAlignment="1">
      <alignment horizontal="center"/>
    </xf>
    <xf numFmtId="43" fontId="54" fillId="0" borderId="9" xfId="1" applyFont="1" applyBorder="1" applyAlignment="1">
      <alignment horizontal="center" vertical="center" wrapText="1"/>
    </xf>
    <xf numFmtId="0" fontId="52" fillId="14" borderId="15" xfId="10" applyFont="1" applyFill="1" applyBorder="1" applyAlignment="1">
      <alignment horizontal="center"/>
    </xf>
    <xf numFmtId="0" fontId="52" fillId="14" borderId="0" xfId="10" applyFont="1" applyFill="1" applyAlignment="1">
      <alignment horizontal="center"/>
    </xf>
    <xf numFmtId="0" fontId="3" fillId="0" borderId="18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47" fillId="0" borderId="37" xfId="10" applyNumberFormat="1" applyFont="1" applyBorder="1" applyAlignment="1">
      <alignment horizontal="right"/>
    </xf>
    <xf numFmtId="43" fontId="48" fillId="0" borderId="9" xfId="1" applyFont="1" applyFill="1" applyBorder="1"/>
    <xf numFmtId="4" fontId="47" fillId="0" borderId="8" xfId="10" applyNumberFormat="1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43" fontId="48" fillId="0" borderId="8" xfId="1" applyFont="1" applyFill="1" applyBorder="1"/>
    <xf numFmtId="0" fontId="3" fillId="0" borderId="18" xfId="0" applyFont="1" applyBorder="1" applyAlignment="1">
      <alignment horizontal="left" vertical="center"/>
    </xf>
    <xf numFmtId="0" fontId="50" fillId="0" borderId="18" xfId="0" applyFont="1" applyBorder="1"/>
    <xf numFmtId="0" fontId="55" fillId="0" borderId="38" xfId="10" applyFont="1" applyBorder="1" applyAlignment="1">
      <alignment horizontal="left"/>
    </xf>
    <xf numFmtId="0" fontId="52" fillId="14" borderId="38" xfId="10" applyFont="1" applyFill="1" applyBorder="1"/>
    <xf numFmtId="0" fontId="52" fillId="14" borderId="39" xfId="10" applyFont="1" applyFill="1" applyBorder="1"/>
    <xf numFmtId="4" fontId="52" fillId="14" borderId="8" xfId="10" applyNumberFormat="1" applyFont="1" applyFill="1" applyBorder="1"/>
    <xf numFmtId="4" fontId="52" fillId="14" borderId="9" xfId="10" applyNumberFormat="1" applyFont="1" applyFill="1" applyBorder="1"/>
    <xf numFmtId="0" fontId="52" fillId="14" borderId="0" xfId="10" applyFont="1" applyFill="1" applyBorder="1"/>
    <xf numFmtId="4" fontId="52" fillId="14" borderId="0" xfId="10" applyNumberFormat="1" applyFont="1" applyFill="1" applyBorder="1"/>
    <xf numFmtId="177" fontId="50" fillId="0" borderId="9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0" fillId="0" borderId="9" xfId="0" applyNumberFormat="1" applyFont="1" applyBorder="1" applyAlignment="1">
      <alignment horizontal="right" vertical="center" wrapText="1"/>
    </xf>
    <xf numFmtId="166" fontId="26" fillId="0" borderId="0" xfId="0" applyNumberFormat="1" applyFont="1"/>
    <xf numFmtId="0" fontId="3" fillId="8" borderId="16" xfId="0" applyFont="1" applyFill="1" applyBorder="1" applyAlignment="1">
      <alignment horizontal="center" vertical="center"/>
    </xf>
    <xf numFmtId="166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166" fontId="56" fillId="8" borderId="0" xfId="0" applyNumberFormat="1" applyFont="1" applyFill="1" applyAlignment="1">
      <alignment vertical="center"/>
    </xf>
    <xf numFmtId="177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/>
    </xf>
    <xf numFmtId="0" fontId="21" fillId="8" borderId="9" xfId="0" applyFont="1" applyFill="1" applyBorder="1" applyAlignment="1">
      <alignment horizontal="left" vertical="center" wrapText="1" indent="1"/>
    </xf>
    <xf numFmtId="4" fontId="15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57" fillId="0" borderId="0" xfId="0" applyFont="1"/>
    <xf numFmtId="0" fontId="58" fillId="0" borderId="0" xfId="0" applyFont="1"/>
    <xf numFmtId="0" fontId="58" fillId="0" borderId="0" xfId="0" applyFont="1" applyAlignment="1">
      <alignment wrapText="1"/>
    </xf>
    <xf numFmtId="43" fontId="22" fillId="0" borderId="9" xfId="1" applyFont="1" applyBorder="1"/>
    <xf numFmtId="0" fontId="46" fillId="0" borderId="34" xfId="0" applyFont="1" applyBorder="1" applyAlignment="1">
      <alignment horizontal="left"/>
    </xf>
    <xf numFmtId="49" fontId="22" fillId="0" borderId="9" xfId="1" applyNumberFormat="1" applyFont="1" applyBorder="1"/>
    <xf numFmtId="14" fontId="22" fillId="0" borderId="9" xfId="1" applyNumberFormat="1" applyFont="1" applyBorder="1"/>
    <xf numFmtId="49" fontId="46" fillId="0" borderId="34" xfId="0" applyNumberFormat="1" applyFont="1" applyBorder="1" applyAlignment="1">
      <alignment horizontal="left"/>
    </xf>
    <xf numFmtId="43" fontId="22" fillId="0" borderId="20" xfId="1" applyFont="1" applyFill="1" applyBorder="1"/>
    <xf numFmtId="0" fontId="0" fillId="0" borderId="21" xfId="0" applyBorder="1"/>
    <xf numFmtId="43" fontId="0" fillId="0" borderId="21" xfId="0" applyNumberFormat="1" applyBorder="1"/>
    <xf numFmtId="0" fontId="0" fillId="0" borderId="16" xfId="0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12" fontId="0" fillId="0" borderId="0" xfId="0" applyNumberFormat="1" applyAlignment="1">
      <alignment horizontal="left"/>
    </xf>
    <xf numFmtId="12" fontId="0" fillId="0" borderId="22" xfId="0" applyNumberFormat="1" applyBorder="1" applyAlignment="1">
      <alignment horizontal="left"/>
    </xf>
    <xf numFmtId="12" fontId="22" fillId="0" borderId="9" xfId="1" applyNumberFormat="1" applyFont="1" applyBorder="1" applyAlignment="1">
      <alignment horizontal="left"/>
    </xf>
    <xf numFmtId="0" fontId="27" fillId="4" borderId="24" xfId="0" applyFont="1" applyFill="1" applyBorder="1" applyAlignment="1">
      <alignment horizontal="center"/>
    </xf>
    <xf numFmtId="0" fontId="27" fillId="4" borderId="25" xfId="0" applyFont="1" applyFill="1" applyBorder="1" applyAlignment="1">
      <alignment horizontal="center"/>
    </xf>
    <xf numFmtId="0" fontId="27" fillId="4" borderId="6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26" xfId="0" applyFont="1" applyBorder="1" applyAlignment="1">
      <alignment horizontal="center"/>
    </xf>
    <xf numFmtId="0" fontId="27" fillId="4" borderId="27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7" borderId="18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6" fillId="9" borderId="18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6" fillId="0" borderId="0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26" fillId="6" borderId="9" xfId="0" applyFont="1" applyFill="1" applyBorder="1" applyAlignment="1">
      <alignment horizontal="center"/>
    </xf>
    <xf numFmtId="49" fontId="26" fillId="0" borderId="28" xfId="0" applyNumberFormat="1" applyFont="1" applyBorder="1" applyAlignment="1">
      <alignment horizontal="center"/>
    </xf>
    <xf numFmtId="0" fontId="61" fillId="0" borderId="0" xfId="0" applyFont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0" borderId="23" xfId="9" applyFont="1" applyBorder="1" applyAlignment="1">
      <alignment horizontal="left" vertical="center"/>
    </xf>
    <xf numFmtId="0" fontId="12" fillId="9" borderId="18" xfId="9" applyFont="1" applyFill="1" applyBorder="1" applyAlignment="1">
      <alignment horizontal="center" vertical="center"/>
    </xf>
    <xf numFmtId="0" fontId="12" fillId="9" borderId="22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3" borderId="40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6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33" fillId="0" borderId="0" xfId="0" applyFont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26" fillId="16" borderId="18" xfId="0" applyFont="1" applyFill="1" applyBorder="1" applyAlignment="1">
      <alignment horizontal="center"/>
    </xf>
    <xf numFmtId="0" fontId="26" fillId="16" borderId="22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18" fillId="0" borderId="0" xfId="10" applyFont="1" applyAlignment="1">
      <alignment horizontal="center"/>
    </xf>
    <xf numFmtId="0" fontId="62" fillId="0" borderId="0" xfId="10" applyFont="1" applyAlignment="1">
      <alignment horizontal="center"/>
    </xf>
    <xf numFmtId="0" fontId="63" fillId="0" borderId="41" xfId="10" applyFont="1" applyBorder="1" applyAlignment="1">
      <alignment horizontal="center"/>
    </xf>
    <xf numFmtId="0" fontId="63" fillId="0" borderId="0" xfId="10" applyFont="1" applyBorder="1" applyAlignment="1">
      <alignment horizontal="center"/>
    </xf>
    <xf numFmtId="0" fontId="52" fillId="14" borderId="42" xfId="10" applyFont="1" applyFill="1" applyBorder="1" applyAlignment="1">
      <alignment horizontal="center"/>
    </xf>
    <xf numFmtId="0" fontId="52" fillId="14" borderId="43" xfId="10" applyFont="1" applyFill="1" applyBorder="1" applyAlignment="1">
      <alignment horizontal="center"/>
    </xf>
    <xf numFmtId="0" fontId="52" fillId="14" borderId="44" xfId="10" applyFont="1" applyFill="1" applyBorder="1" applyAlignment="1">
      <alignment horizontal="center"/>
    </xf>
    <xf numFmtId="0" fontId="52" fillId="14" borderId="17" xfId="10" applyFont="1" applyFill="1" applyBorder="1" applyAlignment="1">
      <alignment horizontal="center"/>
    </xf>
    <xf numFmtId="0" fontId="52" fillId="14" borderId="22" xfId="10" applyFont="1" applyFill="1" applyBorder="1" applyAlignment="1">
      <alignment horizontal="center"/>
    </xf>
    <xf numFmtId="0" fontId="52" fillId="14" borderId="45" xfId="10" applyFont="1" applyFill="1" applyBorder="1" applyAlignment="1">
      <alignment horizontal="center"/>
    </xf>
    <xf numFmtId="0" fontId="57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27" fillId="0" borderId="23" xfId="0" applyFont="1" applyBorder="1" applyAlignment="1">
      <alignment horizontal="center" vertical="center"/>
    </xf>
    <xf numFmtId="0" fontId="49" fillId="0" borderId="0" xfId="0" applyFont="1" applyAlignment="1">
      <alignment horizontal="center" wrapText="1"/>
    </xf>
    <xf numFmtId="0" fontId="44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354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320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399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400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402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4" zoomScaleNormal="100" workbookViewId="0">
      <selection activeCell="E14" sqref="E14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14" t="s">
        <v>0</v>
      </c>
      <c r="C4" s="314"/>
      <c r="D4" s="314"/>
      <c r="E4" s="314"/>
      <c r="F4" s="314"/>
      <c r="G4" s="314"/>
      <c r="H4" s="314"/>
    </row>
    <row r="5" spans="2:8" ht="18.75">
      <c r="B5" s="314" t="s">
        <v>1</v>
      </c>
      <c r="C5" s="314"/>
      <c r="D5" s="314"/>
      <c r="E5" s="314"/>
      <c r="F5" s="314"/>
      <c r="G5" s="314"/>
      <c r="H5" s="314"/>
    </row>
    <row r="6" spans="2:8" ht="18.75">
      <c r="B6" s="314" t="s">
        <v>280</v>
      </c>
      <c r="C6" s="314"/>
      <c r="D6" s="314"/>
      <c r="E6" s="314"/>
      <c r="F6" s="314"/>
      <c r="G6" s="314"/>
      <c r="H6" s="314"/>
    </row>
    <row r="7" spans="2:8" ht="19.5" thickBot="1">
      <c r="B7" s="315" t="s">
        <v>95</v>
      </c>
      <c r="C7" s="315"/>
      <c r="D7" s="315"/>
      <c r="E7" s="315"/>
      <c r="F7" s="315"/>
      <c r="G7" s="315"/>
      <c r="H7" s="315"/>
    </row>
    <row r="8" spans="2:8" ht="15.75">
      <c r="B8" s="1" t="s">
        <v>2</v>
      </c>
      <c r="C8" s="316" t="s">
        <v>3</v>
      </c>
      <c r="D8" s="317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307" t="s">
        <v>18</v>
      </c>
      <c r="C9" s="309" t="s">
        <v>8</v>
      </c>
      <c r="D9" s="310"/>
      <c r="E9" s="5"/>
      <c r="F9" s="311" t="s">
        <v>19</v>
      </c>
      <c r="G9" s="312"/>
      <c r="H9" s="313"/>
    </row>
    <row r="10" spans="2:8" ht="31.5">
      <c r="B10" s="308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45992</v>
      </c>
      <c r="D11" s="16">
        <v>46022</v>
      </c>
      <c r="E11" s="46">
        <v>15820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45992</v>
      </c>
      <c r="D13" s="16">
        <v>46022</v>
      </c>
      <c r="E13" s="90">
        <v>1048689.3500000001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45992</v>
      </c>
      <c r="D17" s="16">
        <v>46022</v>
      </c>
      <c r="E17" s="17">
        <v>30100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1094609.3500000001</v>
      </c>
      <c r="F19" s="23"/>
      <c r="G19" s="23"/>
      <c r="H19" s="23"/>
    </row>
    <row r="21" spans="1:9" ht="15.75">
      <c r="B21" s="24" t="s">
        <v>13</v>
      </c>
    </row>
    <row r="25" spans="1:9">
      <c r="B25" s="318" t="s">
        <v>45</v>
      </c>
      <c r="C25" s="318"/>
      <c r="E25" s="318" t="s">
        <v>46</v>
      </c>
      <c r="F25" s="318"/>
    </row>
    <row r="28" spans="1:9">
      <c r="B28" s="319"/>
      <c r="C28" s="319"/>
      <c r="E28" s="319"/>
      <c r="F28" s="319"/>
    </row>
    <row r="29" spans="1:9">
      <c r="B29" s="320"/>
      <c r="C29" s="320"/>
      <c r="E29" s="320"/>
      <c r="F29" s="320"/>
    </row>
    <row r="30" spans="1:9">
      <c r="B30" s="25"/>
      <c r="C30" s="25"/>
    </row>
    <row r="31" spans="1:9">
      <c r="A31" s="318" t="s">
        <v>47</v>
      </c>
      <c r="B31" s="318"/>
      <c r="C31" s="318"/>
      <c r="D31" s="318"/>
      <c r="E31" s="318"/>
      <c r="F31" s="318"/>
      <c r="G31" s="318"/>
      <c r="H31" s="318"/>
      <c r="I31" s="318"/>
    </row>
    <row r="32" spans="1:9">
      <c r="B32" s="26"/>
      <c r="C32" s="26" t="s">
        <v>14</v>
      </c>
      <c r="D32" s="26"/>
      <c r="E32" s="26"/>
      <c r="F32" s="26"/>
      <c r="H32" s="95"/>
    </row>
    <row r="58" spans="2:3">
      <c r="B58" s="86"/>
      <c r="C58" s="87"/>
    </row>
    <row r="59" spans="2:3">
      <c r="B59" s="86"/>
      <c r="C59" s="87"/>
    </row>
    <row r="60" spans="2:3">
      <c r="B60" s="86"/>
      <c r="C60" s="87"/>
    </row>
    <row r="61" spans="2:3">
      <c r="B61" s="86"/>
      <c r="C61" s="87"/>
    </row>
    <row r="62" spans="2:3">
      <c r="B62" s="86"/>
      <c r="C62" s="87"/>
    </row>
    <row r="63" spans="2:3">
      <c r="B63" s="86"/>
      <c r="C63" s="87"/>
    </row>
    <row r="64" spans="2:3">
      <c r="B64" s="86"/>
      <c r="C64" s="87"/>
    </row>
    <row r="65" spans="2:3">
      <c r="B65" s="86"/>
      <c r="C65" s="87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showGridLines="0" zoomScaleNormal="100" workbookViewId="0">
      <selection activeCell="E52" sqref="E52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35" t="s">
        <v>25</v>
      </c>
      <c r="B1" s="335"/>
      <c r="C1" s="335"/>
      <c r="D1" s="335"/>
      <c r="E1" s="335"/>
    </row>
    <row r="2" spans="1:12" ht="18.75">
      <c r="A2" s="314" t="s">
        <v>26</v>
      </c>
      <c r="B2" s="314"/>
      <c r="C2" s="314"/>
      <c r="D2" s="314"/>
      <c r="E2" s="314"/>
    </row>
    <row r="3" spans="1:12">
      <c r="A3" s="336" t="s">
        <v>133</v>
      </c>
      <c r="B3" s="336"/>
      <c r="C3" s="336"/>
      <c r="D3" s="336"/>
      <c r="E3" s="336"/>
    </row>
    <row r="4" spans="1:12" ht="15.75" thickBot="1">
      <c r="A4" s="337" t="s">
        <v>281</v>
      </c>
      <c r="B4" s="337"/>
      <c r="C4" s="337"/>
      <c r="D4" s="337"/>
      <c r="E4" s="337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9" t="s">
        <v>134</v>
      </c>
      <c r="C6" s="33"/>
      <c r="D6" s="32"/>
      <c r="E6" s="100"/>
    </row>
    <row r="7" spans="1:12">
      <c r="A7" s="43"/>
      <c r="B7" s="99" t="s">
        <v>134</v>
      </c>
      <c r="C7" s="33"/>
      <c r="D7" s="32"/>
      <c r="E7" s="100"/>
    </row>
    <row r="8" spans="1:12">
      <c r="A8" s="321" t="s">
        <v>35</v>
      </c>
      <c r="B8" s="322"/>
      <c r="C8" s="36"/>
      <c r="D8" s="36"/>
      <c r="E8" s="37">
        <f>SUM(E6:E7)</f>
        <v>0</v>
      </c>
      <c r="L8" s="34"/>
    </row>
    <row r="9" spans="1:12">
      <c r="A9" s="323"/>
      <c r="B9" s="101" t="s">
        <v>48</v>
      </c>
      <c r="C9" s="33">
        <v>45992</v>
      </c>
      <c r="D9" s="153">
        <v>4524000000022</v>
      </c>
      <c r="E9" s="155">
        <v>1878158.2</v>
      </c>
      <c r="L9" s="34"/>
    </row>
    <row r="10" spans="1:12">
      <c r="A10" s="324"/>
      <c r="B10" s="101" t="s">
        <v>48</v>
      </c>
      <c r="C10" s="33">
        <v>46010</v>
      </c>
      <c r="D10" s="153">
        <v>4524000000024</v>
      </c>
      <c r="E10" s="155">
        <v>1393720.31</v>
      </c>
      <c r="L10" s="34"/>
    </row>
    <row r="11" spans="1:12">
      <c r="A11" s="324"/>
      <c r="B11" s="101"/>
      <c r="C11" s="33"/>
      <c r="D11" s="153"/>
      <c r="E11" s="155"/>
      <c r="L11" s="34"/>
    </row>
    <row r="12" spans="1:12">
      <c r="A12" s="324"/>
      <c r="B12" s="102" t="s">
        <v>50</v>
      </c>
      <c r="C12" s="33">
        <v>45992</v>
      </c>
      <c r="D12" s="153">
        <v>4524000000011</v>
      </c>
      <c r="E12" s="155">
        <v>118238.19</v>
      </c>
      <c r="L12" s="34"/>
    </row>
    <row r="13" spans="1:12">
      <c r="A13" s="324"/>
      <c r="B13" s="102" t="s">
        <v>50</v>
      </c>
      <c r="C13" s="33">
        <v>46006</v>
      </c>
      <c r="D13" s="153">
        <v>4524000000003</v>
      </c>
      <c r="E13" s="155">
        <v>179798.09</v>
      </c>
      <c r="L13" s="34"/>
    </row>
    <row r="14" spans="1:12">
      <c r="A14" s="324"/>
      <c r="B14" s="102" t="s">
        <v>50</v>
      </c>
      <c r="C14" s="33">
        <v>46007</v>
      </c>
      <c r="D14" s="153">
        <v>4524000000001</v>
      </c>
      <c r="E14" s="155">
        <v>22914.63</v>
      </c>
      <c r="L14" s="34"/>
    </row>
    <row r="15" spans="1:12">
      <c r="A15" s="324"/>
      <c r="B15" s="102" t="s">
        <v>50</v>
      </c>
      <c r="C15" s="33">
        <v>46007</v>
      </c>
      <c r="D15" s="305">
        <v>4524000000002</v>
      </c>
      <c r="E15" s="155">
        <v>267134.94</v>
      </c>
      <c r="L15" s="34"/>
    </row>
    <row r="16" spans="1:12">
      <c r="A16" s="324"/>
      <c r="B16" s="102" t="s">
        <v>50</v>
      </c>
      <c r="C16" s="97">
        <v>46008</v>
      </c>
      <c r="D16" s="305">
        <v>4524000000001</v>
      </c>
      <c r="E16" s="155">
        <v>16722.62</v>
      </c>
      <c r="L16" s="34"/>
    </row>
    <row r="17" spans="1:12">
      <c r="A17" s="324"/>
      <c r="B17" s="102" t="s">
        <v>50</v>
      </c>
      <c r="C17" s="33">
        <v>46013</v>
      </c>
      <c r="D17" s="305">
        <v>4524000000004</v>
      </c>
      <c r="E17" s="155">
        <v>31156.9</v>
      </c>
      <c r="L17" s="34"/>
    </row>
    <row r="18" spans="1:12">
      <c r="A18" s="324"/>
      <c r="B18" s="102" t="s">
        <v>50</v>
      </c>
      <c r="C18" s="97">
        <v>46014</v>
      </c>
      <c r="D18" s="305">
        <v>4524000000002</v>
      </c>
      <c r="E18" s="155">
        <v>23685.45</v>
      </c>
      <c r="L18" s="34"/>
    </row>
    <row r="19" spans="1:12">
      <c r="A19" s="324"/>
      <c r="B19" s="102" t="s">
        <v>50</v>
      </c>
      <c r="C19" s="97">
        <v>46020</v>
      </c>
      <c r="D19" s="305">
        <v>45240000055536</v>
      </c>
      <c r="E19" s="155">
        <v>22898.41</v>
      </c>
      <c r="L19" s="34"/>
    </row>
    <row r="20" spans="1:12">
      <c r="A20" s="324"/>
      <c r="B20" s="124" t="s">
        <v>42</v>
      </c>
      <c r="C20" s="33">
        <v>45992</v>
      </c>
      <c r="D20" s="305">
        <v>4524000000014</v>
      </c>
      <c r="E20" s="155">
        <v>15000</v>
      </c>
      <c r="L20" s="34"/>
    </row>
    <row r="21" spans="1:12">
      <c r="A21" s="324"/>
      <c r="B21" s="102" t="s">
        <v>135</v>
      </c>
      <c r="C21" s="33"/>
      <c r="D21" s="305"/>
      <c r="E21" s="88"/>
      <c r="L21" s="34"/>
    </row>
    <row r="22" spans="1:12">
      <c r="A22" s="324"/>
      <c r="B22" s="121" t="s">
        <v>96</v>
      </c>
      <c r="C22" s="33"/>
      <c r="D22" s="153"/>
      <c r="E22" s="96"/>
      <c r="L22" s="34"/>
    </row>
    <row r="23" spans="1:12">
      <c r="A23" s="325"/>
      <c r="B23" s="102" t="s">
        <v>32</v>
      </c>
      <c r="C23" s="111"/>
      <c r="D23" s="305"/>
      <c r="E23" s="96"/>
      <c r="L23" s="34"/>
    </row>
    <row r="24" spans="1:12">
      <c r="A24" s="324"/>
      <c r="B24" s="122" t="s">
        <v>33</v>
      </c>
      <c r="C24" s="33"/>
      <c r="D24" s="58"/>
      <c r="E24" s="88"/>
    </row>
    <row r="25" spans="1:12">
      <c r="A25" s="325"/>
      <c r="B25" s="101" t="s">
        <v>117</v>
      </c>
      <c r="C25" s="111">
        <v>46002</v>
      </c>
      <c r="D25" s="153">
        <v>4524000000002</v>
      </c>
      <c r="E25" s="88">
        <v>55846.9</v>
      </c>
    </row>
    <row r="26" spans="1:12">
      <c r="A26" s="325"/>
      <c r="B26" s="122" t="s">
        <v>117</v>
      </c>
      <c r="C26" s="111">
        <v>46009</v>
      </c>
      <c r="D26" s="153">
        <v>4524000000003</v>
      </c>
      <c r="E26" s="96">
        <v>22351.4</v>
      </c>
    </row>
    <row r="27" spans="1:12">
      <c r="A27" s="325"/>
      <c r="B27" s="122" t="s">
        <v>117</v>
      </c>
      <c r="C27" s="111"/>
      <c r="D27" s="153"/>
      <c r="E27" s="96"/>
    </row>
    <row r="28" spans="1:12" ht="15.75">
      <c r="A28" s="324"/>
      <c r="B28" s="112" t="s">
        <v>97</v>
      </c>
      <c r="C28" s="33"/>
      <c r="D28" s="305"/>
      <c r="E28" s="89"/>
    </row>
    <row r="29" spans="1:12">
      <c r="A29" s="324"/>
      <c r="B29" s="103" t="s">
        <v>31</v>
      </c>
      <c r="C29" s="33">
        <v>45992</v>
      </c>
      <c r="D29" s="58">
        <v>2.5120100296004998E+17</v>
      </c>
      <c r="E29" s="88">
        <v>24952.400000000001</v>
      </c>
    </row>
    <row r="30" spans="1:12">
      <c r="A30" s="324"/>
      <c r="B30" s="103" t="s">
        <v>34</v>
      </c>
      <c r="C30" s="19"/>
      <c r="D30" s="52"/>
      <c r="E30" s="55"/>
    </row>
    <row r="31" spans="1:12">
      <c r="A31" s="324"/>
      <c r="B31" s="103" t="s">
        <v>40</v>
      </c>
      <c r="C31" s="19"/>
      <c r="D31" s="52"/>
      <c r="E31" s="55"/>
      <c r="F31" s="57"/>
    </row>
    <row r="32" spans="1:12">
      <c r="A32" s="326"/>
      <c r="B32" s="103" t="s">
        <v>49</v>
      </c>
      <c r="C32" s="19"/>
      <c r="D32" s="52"/>
      <c r="E32" s="55"/>
    </row>
    <row r="33" spans="1:7" ht="20.25" customHeight="1">
      <c r="A33" s="321" t="s">
        <v>35</v>
      </c>
      <c r="B33" s="322"/>
      <c r="C33" s="36"/>
      <c r="D33" s="36"/>
      <c r="E33" s="56">
        <f>SUM(E9:E32)</f>
        <v>4072578.4399999995</v>
      </c>
      <c r="F33" s="114">
        <f>+E33*10%</f>
        <v>407257.84399999998</v>
      </c>
      <c r="G33" s="95" t="s">
        <v>142</v>
      </c>
    </row>
    <row r="34" spans="1:7">
      <c r="A34" s="323" t="s">
        <v>90</v>
      </c>
      <c r="B34" s="19" t="s">
        <v>36</v>
      </c>
      <c r="C34" s="33"/>
      <c r="D34" s="153"/>
      <c r="E34" s="55"/>
      <c r="F34" s="45"/>
    </row>
    <row r="35" spans="1:7" ht="15" customHeight="1">
      <c r="A35" s="324"/>
      <c r="B35" s="327" t="s">
        <v>41</v>
      </c>
      <c r="C35" s="152">
        <v>45992</v>
      </c>
      <c r="D35" s="61">
        <v>2.5120100296004998E+17</v>
      </c>
      <c r="E35" s="154">
        <v>800</v>
      </c>
      <c r="F35" s="45"/>
    </row>
    <row r="36" spans="1:7">
      <c r="A36" s="324"/>
      <c r="B36" s="328"/>
      <c r="C36" s="152">
        <v>45993</v>
      </c>
      <c r="D36" s="58">
        <v>2.5120200296004E+17</v>
      </c>
      <c r="E36" s="154">
        <v>2400</v>
      </c>
      <c r="F36" s="45"/>
    </row>
    <row r="37" spans="1:7">
      <c r="A37" s="324"/>
      <c r="B37" s="328"/>
      <c r="C37" s="53">
        <v>45995</v>
      </c>
      <c r="D37" s="58">
        <v>2.5120400296007002E+17</v>
      </c>
      <c r="E37" s="154">
        <v>3400</v>
      </c>
      <c r="F37" s="45"/>
    </row>
    <row r="38" spans="1:7">
      <c r="A38" s="324"/>
      <c r="B38" s="328"/>
      <c r="C38" s="53">
        <v>45996</v>
      </c>
      <c r="D38" s="58">
        <v>2.5120500296007002E+17</v>
      </c>
      <c r="E38" s="154">
        <v>1700</v>
      </c>
      <c r="F38" s="45"/>
    </row>
    <row r="39" spans="1:7">
      <c r="A39" s="324"/>
      <c r="B39" s="109"/>
      <c r="C39" s="53">
        <v>45999</v>
      </c>
      <c r="D39" s="58">
        <v>2.5120800296004998E+17</v>
      </c>
      <c r="E39" s="127">
        <v>800</v>
      </c>
      <c r="F39" s="45"/>
    </row>
    <row r="40" spans="1:7">
      <c r="A40" s="324"/>
      <c r="B40" s="110"/>
      <c r="C40" s="53">
        <v>46000</v>
      </c>
      <c r="D40" s="304">
        <v>2.5120900296003002E+17</v>
      </c>
      <c r="E40" s="127">
        <v>400</v>
      </c>
      <c r="F40" s="45"/>
    </row>
    <row r="41" spans="1:7">
      <c r="A41" s="324"/>
      <c r="B41" s="110"/>
      <c r="C41" s="53">
        <v>46001</v>
      </c>
      <c r="D41" s="58">
        <v>2.512100296004E+16</v>
      </c>
      <c r="E41" s="127">
        <v>2600</v>
      </c>
      <c r="F41" s="45"/>
    </row>
    <row r="42" spans="1:7">
      <c r="A42" s="324"/>
      <c r="B42" s="302"/>
      <c r="C42" s="53">
        <v>46002</v>
      </c>
      <c r="D42" s="58">
        <v>2.5121100296003002E+17</v>
      </c>
      <c r="E42" s="157">
        <v>3200</v>
      </c>
      <c r="F42" s="45"/>
    </row>
    <row r="43" spans="1:7">
      <c r="A43" s="324"/>
      <c r="B43" s="302"/>
      <c r="C43" s="53">
        <v>46003</v>
      </c>
      <c r="D43" s="58">
        <v>2.5121200296003002E+17</v>
      </c>
      <c r="E43" s="127">
        <v>1400</v>
      </c>
      <c r="F43" s="45"/>
    </row>
    <row r="44" spans="1:7">
      <c r="A44" s="324"/>
      <c r="B44" s="302"/>
      <c r="C44" s="53">
        <v>46007</v>
      </c>
      <c r="D44" s="58">
        <v>2.5121600296004E+17</v>
      </c>
      <c r="E44" s="127">
        <v>945</v>
      </c>
      <c r="F44" s="45"/>
    </row>
    <row r="45" spans="1:7">
      <c r="A45" s="324"/>
      <c r="B45" s="302"/>
      <c r="C45" s="53">
        <v>46008</v>
      </c>
      <c r="D45" s="58">
        <v>2.5121700296004E+17</v>
      </c>
      <c r="E45" s="127">
        <v>400</v>
      </c>
      <c r="F45" s="45"/>
    </row>
    <row r="46" spans="1:7">
      <c r="A46" s="324"/>
      <c r="B46" s="302"/>
      <c r="C46" s="53">
        <v>46010</v>
      </c>
      <c r="D46" s="58">
        <v>2.5121900296004E+17</v>
      </c>
      <c r="E46" s="127">
        <v>900</v>
      </c>
      <c r="F46" s="45"/>
    </row>
    <row r="47" spans="1:7">
      <c r="A47" s="324"/>
      <c r="B47" s="302"/>
      <c r="C47" s="53">
        <v>46014</v>
      </c>
      <c r="D47" s="58">
        <v>2.5122300296003002E+17</v>
      </c>
      <c r="E47" s="127">
        <v>500</v>
      </c>
      <c r="F47" s="45"/>
    </row>
    <row r="48" spans="1:7">
      <c r="A48" s="324"/>
      <c r="B48" s="302"/>
      <c r="C48" s="53"/>
      <c r="D48" s="58"/>
      <c r="E48" s="127"/>
      <c r="F48" s="45"/>
    </row>
    <row r="49" spans="1:6">
      <c r="A49" s="324"/>
      <c r="B49" s="109"/>
      <c r="F49" s="45"/>
    </row>
    <row r="50" spans="1:6">
      <c r="A50" s="324"/>
      <c r="B50" s="19" t="s">
        <v>43</v>
      </c>
      <c r="C50" s="53"/>
      <c r="D50" s="58"/>
      <c r="E50" s="85"/>
    </row>
    <row r="51" spans="1:6" ht="30">
      <c r="A51" s="324"/>
      <c r="B51" s="44" t="s">
        <v>44</v>
      </c>
      <c r="C51" s="33"/>
      <c r="D51" s="32"/>
      <c r="E51" s="35"/>
    </row>
    <row r="52" spans="1:6">
      <c r="A52" s="324"/>
      <c r="B52" s="123"/>
      <c r="C52" s="53">
        <v>45993</v>
      </c>
      <c r="D52" s="58">
        <v>2.5120200296004E+17</v>
      </c>
      <c r="E52" s="126">
        <v>17550</v>
      </c>
    </row>
    <row r="53" spans="1:6">
      <c r="A53" s="324"/>
      <c r="B53" s="123"/>
      <c r="C53" s="53">
        <v>45994</v>
      </c>
      <c r="D53" s="304">
        <v>2.5120300296003002E+17</v>
      </c>
      <c r="E53" s="126">
        <v>400</v>
      </c>
    </row>
    <row r="54" spans="1:6">
      <c r="A54" s="324"/>
      <c r="B54" s="123"/>
      <c r="C54" s="53">
        <v>45996</v>
      </c>
      <c r="D54" s="58">
        <v>2.5120400296007002E+17</v>
      </c>
      <c r="E54" s="126">
        <v>1100</v>
      </c>
    </row>
    <row r="55" spans="1:6">
      <c r="A55" s="324"/>
      <c r="B55" s="123" t="s">
        <v>147</v>
      </c>
      <c r="C55" s="53">
        <v>46000</v>
      </c>
      <c r="D55" s="58">
        <v>2.5120900296003002E+17</v>
      </c>
      <c r="E55" s="126">
        <v>2200</v>
      </c>
    </row>
    <row r="56" spans="1:6">
      <c r="A56" s="324"/>
      <c r="B56" s="151"/>
      <c r="C56" s="53">
        <v>46003</v>
      </c>
      <c r="D56" s="58">
        <v>2.5121200029600302E+18</v>
      </c>
      <c r="E56" s="126">
        <v>1000</v>
      </c>
    </row>
    <row r="57" spans="1:6">
      <c r="A57" s="324"/>
      <c r="B57" s="151"/>
      <c r="C57" s="53">
        <v>46006</v>
      </c>
      <c r="D57" s="58">
        <v>2.5121500296007002E+17</v>
      </c>
      <c r="E57" s="126">
        <v>3200</v>
      </c>
    </row>
    <row r="58" spans="1:6">
      <c r="A58" s="324"/>
      <c r="B58" s="151"/>
      <c r="C58" s="53">
        <v>46013</v>
      </c>
      <c r="D58" s="58">
        <v>2.5122200296004E+17</v>
      </c>
      <c r="E58" s="126">
        <v>2000</v>
      </c>
    </row>
    <row r="59" spans="1:6">
      <c r="A59" s="324"/>
      <c r="B59" s="151"/>
      <c r="C59" s="53">
        <v>46014</v>
      </c>
      <c r="D59" s="58">
        <v>2.5122300296003002E+17</v>
      </c>
      <c r="E59" s="126">
        <v>2100</v>
      </c>
    </row>
    <row r="60" spans="1:6">
      <c r="A60" s="324"/>
      <c r="B60" s="151"/>
      <c r="C60" s="53">
        <v>46017</v>
      </c>
      <c r="D60" s="58">
        <v>2.5122600296004E+17</v>
      </c>
      <c r="E60" s="126">
        <v>10000</v>
      </c>
    </row>
    <row r="61" spans="1:6">
      <c r="A61" s="324"/>
      <c r="B61" s="123"/>
      <c r="C61" s="53">
        <v>46020</v>
      </c>
      <c r="D61" s="58">
        <v>2.5122900296004E+17</v>
      </c>
      <c r="E61" s="126">
        <v>5000</v>
      </c>
    </row>
    <row r="62" spans="1:6">
      <c r="A62" s="324"/>
      <c r="B62" s="123"/>
      <c r="C62" s="53"/>
      <c r="D62" s="58"/>
      <c r="E62" s="126"/>
    </row>
    <row r="63" spans="1:6">
      <c r="A63" s="324"/>
      <c r="B63" s="123"/>
      <c r="C63" s="53"/>
      <c r="D63" s="58"/>
      <c r="E63" s="85"/>
    </row>
    <row r="64" spans="1:6">
      <c r="A64" s="324"/>
      <c r="B64" s="125"/>
      <c r="C64" s="53"/>
      <c r="D64" s="58"/>
      <c r="E64" s="85"/>
    </row>
    <row r="65" spans="1:7" ht="15.75">
      <c r="A65" s="326"/>
      <c r="B65" s="39" t="s">
        <v>51</v>
      </c>
      <c r="C65" s="38"/>
      <c r="D65" s="32"/>
      <c r="E65" s="40"/>
      <c r="G65" s="34"/>
    </row>
    <row r="66" spans="1:7">
      <c r="A66" s="321" t="s">
        <v>35</v>
      </c>
      <c r="B66" s="322"/>
      <c r="C66" s="36"/>
      <c r="D66" s="36"/>
      <c r="E66" s="37">
        <f>SUM(E34:E65)</f>
        <v>64295</v>
      </c>
    </row>
    <row r="67" spans="1:7">
      <c r="A67" s="330" t="s">
        <v>37</v>
      </c>
      <c r="B67" s="331"/>
      <c r="C67" s="41"/>
      <c r="D67" s="41"/>
      <c r="E67" s="42">
        <f>E8+E33+E66</f>
        <v>4136873.4399999995</v>
      </c>
    </row>
    <row r="68" spans="1:7" ht="30" customHeight="1">
      <c r="A68" s="332" t="s">
        <v>282</v>
      </c>
      <c r="B68" s="332"/>
      <c r="C68" s="332"/>
      <c r="D68" s="332"/>
      <c r="E68" s="332"/>
    </row>
    <row r="69" spans="1:7">
      <c r="A69" s="333"/>
      <c r="B69" s="333"/>
      <c r="C69" s="333"/>
      <c r="D69" s="333"/>
      <c r="E69" s="333"/>
    </row>
    <row r="70" spans="1:7">
      <c r="A70" s="105" t="s">
        <v>249</v>
      </c>
      <c r="B70" s="105"/>
      <c r="C70" s="105"/>
      <c r="D70" s="105"/>
      <c r="E70" s="105"/>
    </row>
    <row r="71" spans="1:7">
      <c r="A71" s="104"/>
      <c r="B71" s="104"/>
      <c r="C71" s="104"/>
      <c r="D71" s="104"/>
      <c r="E71" s="104"/>
    </row>
    <row r="72" spans="1:7">
      <c r="A72" s="107" t="s">
        <v>136</v>
      </c>
      <c r="B72" s="107" t="s">
        <v>137</v>
      </c>
      <c r="C72" s="107" t="s">
        <v>138</v>
      </c>
      <c r="D72" s="107" t="s">
        <v>139</v>
      </c>
      <c r="E72" s="104"/>
    </row>
    <row r="73" spans="1:7">
      <c r="A73" s="106" t="s">
        <v>140</v>
      </c>
      <c r="B73" s="113">
        <v>4505731.2</v>
      </c>
      <c r="C73" s="113">
        <v>3457041.85</v>
      </c>
      <c r="D73" s="113">
        <v>3457041.85</v>
      </c>
      <c r="E73" s="104"/>
    </row>
    <row r="74" spans="1:7">
      <c r="A74" s="106" t="s">
        <v>141</v>
      </c>
      <c r="B74" s="242">
        <v>1297.8</v>
      </c>
      <c r="C74" s="243">
        <v>1297.8</v>
      </c>
      <c r="D74" s="113">
        <v>1297.8</v>
      </c>
      <c r="E74" s="104"/>
    </row>
    <row r="75" spans="1:7">
      <c r="A75" s="106"/>
      <c r="B75" s="106"/>
      <c r="C75" s="106"/>
      <c r="D75" s="106"/>
      <c r="E75" s="104"/>
    </row>
    <row r="76" spans="1:7">
      <c r="A76" s="108"/>
      <c r="B76" s="108"/>
      <c r="C76" s="108"/>
      <c r="D76" s="108"/>
      <c r="E76" s="104"/>
    </row>
    <row r="77" spans="1:7">
      <c r="A77" s="108" t="s">
        <v>145</v>
      </c>
      <c r="B77" s="120" t="s">
        <v>146</v>
      </c>
      <c r="C77" s="108"/>
      <c r="D77" s="108" t="s">
        <v>248</v>
      </c>
      <c r="E77" s="104"/>
    </row>
    <row r="78" spans="1:7">
      <c r="A78" s="51" t="s">
        <v>144</v>
      </c>
      <c r="B78" s="329" t="s">
        <v>88</v>
      </c>
      <c r="C78" s="329"/>
      <c r="D78" s="98" t="s">
        <v>89</v>
      </c>
      <c r="E78" s="98"/>
    </row>
    <row r="79" spans="1:7">
      <c r="A79" s="334"/>
      <c r="B79" s="334"/>
      <c r="D79" s="334"/>
      <c r="E79" s="334"/>
    </row>
    <row r="80" spans="1:7">
      <c r="A80" s="320"/>
      <c r="B80" s="320"/>
      <c r="D80" s="320"/>
      <c r="E80" s="320"/>
    </row>
    <row r="81" spans="1:5">
      <c r="A81" s="25"/>
      <c r="B81" s="25"/>
    </row>
    <row r="82" spans="1:5">
      <c r="A82" s="318"/>
      <c r="B82" s="318"/>
      <c r="C82" s="318"/>
      <c r="D82" s="318"/>
      <c r="E82" s="318"/>
    </row>
    <row r="83" spans="1:5">
      <c r="A83" s="26"/>
      <c r="B83" s="26"/>
      <c r="C83" s="26"/>
      <c r="D83" s="26"/>
      <c r="E83" s="26"/>
    </row>
    <row r="85" spans="1:5">
      <c r="A85" s="338"/>
      <c r="B85" s="338"/>
      <c r="C85" s="338"/>
      <c r="D85" s="338"/>
      <c r="E85" s="338"/>
    </row>
    <row r="86" spans="1:5">
      <c r="A86" s="318"/>
      <c r="B86" s="318"/>
      <c r="C86" s="318"/>
      <c r="D86" s="318"/>
      <c r="E86" s="318"/>
    </row>
  </sheetData>
  <mergeCells count="20">
    <mergeCell ref="A86:E86"/>
    <mergeCell ref="A79:B79"/>
    <mergeCell ref="D79:E79"/>
    <mergeCell ref="D80:E80"/>
    <mergeCell ref="A80:B80"/>
    <mergeCell ref="A1:E1"/>
    <mergeCell ref="A2:E2"/>
    <mergeCell ref="A3:E3"/>
    <mergeCell ref="A4:E4"/>
    <mergeCell ref="A85:E85"/>
    <mergeCell ref="A82:E82"/>
    <mergeCell ref="A8:B8"/>
    <mergeCell ref="A9:A32"/>
    <mergeCell ref="B35:B38"/>
    <mergeCell ref="A34:A65"/>
    <mergeCell ref="A33:B33"/>
    <mergeCell ref="A66:B66"/>
    <mergeCell ref="B78:C78"/>
    <mergeCell ref="A67:B67"/>
    <mergeCell ref="A68:E69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zoomScaleNormal="100" workbookViewId="0">
      <selection activeCell="A4" sqref="A4:V4"/>
    </sheetView>
  </sheetViews>
  <sheetFormatPr baseColWidth="10" defaultRowHeight="12.75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52" t="s">
        <v>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</row>
    <row r="3" spans="1:30">
      <c r="A3" s="353" t="s">
        <v>116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</row>
    <row r="4" spans="1:30">
      <c r="A4" s="354" t="s">
        <v>53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</row>
    <row r="5" spans="1:30">
      <c r="A5" s="355" t="s">
        <v>247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39" t="s">
        <v>54</v>
      </c>
      <c r="B7" s="341" t="s">
        <v>55</v>
      </c>
      <c r="C7" s="341" t="s">
        <v>56</v>
      </c>
      <c r="D7" s="341" t="s">
        <v>57</v>
      </c>
      <c r="E7" s="341" t="s">
        <v>58</v>
      </c>
      <c r="F7" s="341" t="s">
        <v>59</v>
      </c>
      <c r="G7" s="341" t="s">
        <v>60</v>
      </c>
      <c r="H7" s="359" t="s">
        <v>61</v>
      </c>
      <c r="I7" s="362" t="s">
        <v>62</v>
      </c>
      <c r="J7" s="363"/>
      <c r="K7" s="356" t="s">
        <v>63</v>
      </c>
      <c r="L7" s="345" t="s">
        <v>64</v>
      </c>
      <c r="M7" s="346"/>
      <c r="N7" s="346"/>
      <c r="O7" s="346"/>
      <c r="P7" s="346"/>
      <c r="Q7" s="346"/>
      <c r="R7" s="347"/>
      <c r="S7" s="348" t="s">
        <v>65</v>
      </c>
      <c r="T7" s="349"/>
      <c r="U7" s="339" t="s">
        <v>66</v>
      </c>
      <c r="V7" s="339" t="s">
        <v>67</v>
      </c>
    </row>
    <row r="8" spans="1:30" ht="12.75" customHeight="1">
      <c r="A8" s="350"/>
      <c r="B8" s="342"/>
      <c r="C8" s="342"/>
      <c r="D8" s="342"/>
      <c r="E8" s="342"/>
      <c r="F8" s="342"/>
      <c r="G8" s="342"/>
      <c r="H8" s="360"/>
      <c r="I8" s="364"/>
      <c r="J8" s="365"/>
      <c r="K8" s="357"/>
      <c r="L8" s="348" t="s">
        <v>68</v>
      </c>
      <c r="M8" s="349"/>
      <c r="N8" s="339" t="s">
        <v>69</v>
      </c>
      <c r="O8" s="348" t="s">
        <v>70</v>
      </c>
      <c r="P8" s="349"/>
      <c r="Q8" s="339" t="s">
        <v>71</v>
      </c>
      <c r="R8" s="339" t="s">
        <v>72</v>
      </c>
      <c r="S8" s="339" t="s">
        <v>73</v>
      </c>
      <c r="T8" s="339" t="s">
        <v>74</v>
      </c>
      <c r="U8" s="350"/>
      <c r="V8" s="350"/>
    </row>
    <row r="9" spans="1:30" ht="36">
      <c r="A9" s="340"/>
      <c r="B9" s="343"/>
      <c r="C9" s="343"/>
      <c r="D9" s="343"/>
      <c r="E9" s="343"/>
      <c r="F9" s="343"/>
      <c r="G9" s="343"/>
      <c r="H9" s="361"/>
      <c r="I9" s="64" t="s">
        <v>75</v>
      </c>
      <c r="J9" s="64" t="s">
        <v>76</v>
      </c>
      <c r="K9" s="358"/>
      <c r="L9" s="93" t="s">
        <v>77</v>
      </c>
      <c r="M9" s="93" t="s">
        <v>78</v>
      </c>
      <c r="N9" s="340"/>
      <c r="O9" s="93" t="s">
        <v>79</v>
      </c>
      <c r="P9" s="93" t="s">
        <v>80</v>
      </c>
      <c r="Q9" s="340"/>
      <c r="R9" s="340"/>
      <c r="S9" s="340"/>
      <c r="T9" s="340"/>
      <c r="U9" s="340"/>
      <c r="V9" s="340"/>
    </row>
    <row r="10" spans="1:30" ht="16.5" customHeight="1">
      <c r="A10" s="65">
        <v>1</v>
      </c>
      <c r="B10" s="78"/>
      <c r="C10" s="66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/>
      <c r="R10" s="73"/>
      <c r="S10" s="73"/>
      <c r="T10" s="73"/>
      <c r="U10" s="73"/>
      <c r="V10" s="74"/>
    </row>
    <row r="11" spans="1:30" s="60" customFormat="1" ht="24">
      <c r="A11" s="94"/>
      <c r="B11" s="75"/>
      <c r="C11" s="75"/>
      <c r="D11" s="75"/>
      <c r="E11" s="75"/>
      <c r="F11" s="75"/>
      <c r="G11" s="75"/>
      <c r="H11" s="75"/>
      <c r="I11" s="75"/>
      <c r="J11" s="75" t="s">
        <v>52</v>
      </c>
      <c r="K11" s="76">
        <f t="shared" ref="K11:U11" si="0">SUM(K10:K10)</f>
        <v>0</v>
      </c>
      <c r="L11" s="77">
        <f t="shared" si="0"/>
        <v>0</v>
      </c>
      <c r="M11" s="77">
        <f t="shared" si="0"/>
        <v>0</v>
      </c>
      <c r="N11" s="77">
        <f t="shared" si="0"/>
        <v>0</v>
      </c>
      <c r="O11" s="77">
        <f t="shared" si="0"/>
        <v>0</v>
      </c>
      <c r="P11" s="77">
        <f t="shared" si="0"/>
        <v>0</v>
      </c>
      <c r="Q11" s="77">
        <f t="shared" si="0"/>
        <v>0</v>
      </c>
      <c r="R11" s="77">
        <f t="shared" si="0"/>
        <v>0</v>
      </c>
      <c r="S11" s="77">
        <f t="shared" si="0"/>
        <v>0</v>
      </c>
      <c r="T11" s="77">
        <f t="shared" si="0"/>
        <v>0</v>
      </c>
      <c r="U11" s="77">
        <f t="shared" si="0"/>
        <v>0</v>
      </c>
      <c r="V11" s="77"/>
    </row>
    <row r="12" spans="1:30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30">
      <c r="A13" s="344" t="s">
        <v>119</v>
      </c>
      <c r="B13" s="344"/>
      <c r="C13" s="344"/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344"/>
      <c r="Q13" s="344"/>
      <c r="R13" s="344"/>
      <c r="S13" s="344"/>
      <c r="T13" s="344"/>
      <c r="U13" s="344"/>
      <c r="V13" s="344"/>
    </row>
    <row r="14" spans="1:30" ht="12.75" customHeight="1">
      <c r="A14" s="339" t="s">
        <v>54</v>
      </c>
      <c r="B14" s="341" t="s">
        <v>55</v>
      </c>
      <c r="C14" s="341" t="s">
        <v>56</v>
      </c>
      <c r="D14" s="341" t="s">
        <v>57</v>
      </c>
      <c r="E14" s="341" t="s">
        <v>58</v>
      </c>
      <c r="F14" s="341" t="s">
        <v>59</v>
      </c>
      <c r="G14" s="341" t="s">
        <v>60</v>
      </c>
      <c r="H14" s="359" t="s">
        <v>61</v>
      </c>
      <c r="I14" s="362" t="s">
        <v>62</v>
      </c>
      <c r="J14" s="363"/>
      <c r="K14" s="356" t="s">
        <v>63</v>
      </c>
      <c r="L14" s="345" t="s">
        <v>64</v>
      </c>
      <c r="M14" s="346"/>
      <c r="N14" s="346"/>
      <c r="O14" s="346"/>
      <c r="P14" s="346"/>
      <c r="Q14" s="346"/>
      <c r="R14" s="347"/>
      <c r="S14" s="348" t="s">
        <v>65</v>
      </c>
      <c r="T14" s="349"/>
      <c r="U14" s="339" t="s">
        <v>66</v>
      </c>
      <c r="V14" s="339" t="s">
        <v>67</v>
      </c>
    </row>
    <row r="15" spans="1:30" ht="12.75" customHeight="1">
      <c r="A15" s="350"/>
      <c r="B15" s="342"/>
      <c r="C15" s="342"/>
      <c r="D15" s="342"/>
      <c r="E15" s="342"/>
      <c r="F15" s="342"/>
      <c r="G15" s="342"/>
      <c r="H15" s="360"/>
      <c r="I15" s="364"/>
      <c r="J15" s="365"/>
      <c r="K15" s="357"/>
      <c r="L15" s="348" t="s">
        <v>68</v>
      </c>
      <c r="M15" s="349"/>
      <c r="N15" s="339" t="s">
        <v>69</v>
      </c>
      <c r="O15" s="348" t="s">
        <v>70</v>
      </c>
      <c r="P15" s="349"/>
      <c r="Q15" s="339" t="s">
        <v>118</v>
      </c>
      <c r="R15" s="339" t="s">
        <v>72</v>
      </c>
      <c r="S15" s="339" t="s">
        <v>73</v>
      </c>
      <c r="T15" s="339" t="s">
        <v>74</v>
      </c>
      <c r="U15" s="350"/>
      <c r="V15" s="350"/>
    </row>
    <row r="16" spans="1:30" ht="36">
      <c r="A16" s="340"/>
      <c r="B16" s="351"/>
      <c r="C16" s="351"/>
      <c r="D16" s="343"/>
      <c r="E16" s="343"/>
      <c r="F16" s="343"/>
      <c r="G16" s="343"/>
      <c r="H16" s="361"/>
      <c r="I16" s="64" t="s">
        <v>75</v>
      </c>
      <c r="J16" s="64" t="s">
        <v>76</v>
      </c>
      <c r="K16" s="358"/>
      <c r="L16" s="93" t="s">
        <v>77</v>
      </c>
      <c r="M16" s="93" t="s">
        <v>78</v>
      </c>
      <c r="N16" s="340"/>
      <c r="O16" s="93" t="s">
        <v>79</v>
      </c>
      <c r="P16" s="93" t="s">
        <v>80</v>
      </c>
      <c r="Q16" s="340"/>
      <c r="R16" s="340"/>
      <c r="S16" s="340"/>
      <c r="T16" s="340"/>
      <c r="U16" s="340"/>
      <c r="V16" s="340"/>
    </row>
    <row r="17" spans="1:22">
      <c r="A17" s="65">
        <v>1</v>
      </c>
      <c r="B17" s="78"/>
      <c r="C17" s="79"/>
      <c r="D17" s="66"/>
      <c r="E17" s="67"/>
      <c r="F17" s="67"/>
      <c r="G17" s="66"/>
      <c r="H17" s="68"/>
      <c r="I17" s="69"/>
      <c r="J17" s="69"/>
      <c r="K17" s="70"/>
      <c r="L17" s="71"/>
      <c r="M17" s="71"/>
      <c r="N17" s="72"/>
      <c r="O17" s="71"/>
      <c r="P17" s="71"/>
      <c r="Q17" s="73">
        <f>+K17*10%</f>
        <v>0</v>
      </c>
      <c r="R17" s="73"/>
      <c r="S17" s="73">
        <f>+L17+O17</f>
        <v>0</v>
      </c>
      <c r="T17" s="73">
        <f>+M17+N17+P17</f>
        <v>0</v>
      </c>
      <c r="U17" s="73">
        <f>K17-Q17</f>
        <v>0</v>
      </c>
      <c r="V17" s="80"/>
    </row>
    <row r="18" spans="1:22">
      <c r="A18" s="65">
        <v>2</v>
      </c>
      <c r="B18" s="78"/>
      <c r="C18" s="79"/>
      <c r="D18" s="66"/>
      <c r="E18" s="67"/>
      <c r="F18" s="67"/>
      <c r="G18" s="66"/>
      <c r="H18" s="68"/>
      <c r="I18" s="69"/>
      <c r="J18" s="69"/>
      <c r="K18" s="70"/>
      <c r="L18" s="71"/>
      <c r="M18" s="71"/>
      <c r="N18" s="72"/>
      <c r="O18" s="71"/>
      <c r="P18" s="71"/>
      <c r="Q18" s="73">
        <f>+K18*10%</f>
        <v>0</v>
      </c>
      <c r="R18" s="73"/>
      <c r="S18" s="73"/>
      <c r="T18" s="73"/>
      <c r="U18" s="73">
        <f>K18-Q18</f>
        <v>0</v>
      </c>
      <c r="V18" s="74"/>
    </row>
    <row r="19" spans="1:22" s="60" customFormat="1" ht="24">
      <c r="A19" s="94"/>
      <c r="B19" s="75"/>
      <c r="C19" s="75"/>
      <c r="D19" s="75"/>
      <c r="E19" s="75"/>
      <c r="F19" s="75"/>
      <c r="G19" s="75"/>
      <c r="H19" s="75"/>
      <c r="I19" s="75"/>
      <c r="J19" s="75" t="s">
        <v>52</v>
      </c>
      <c r="K19" s="76">
        <f t="shared" ref="K19:U19" si="1">SUM(K17:K18)</f>
        <v>0</v>
      </c>
      <c r="L19" s="77">
        <f t="shared" si="1"/>
        <v>0</v>
      </c>
      <c r="M19" s="77">
        <f t="shared" si="1"/>
        <v>0</v>
      </c>
      <c r="N19" s="77">
        <f t="shared" si="1"/>
        <v>0</v>
      </c>
      <c r="O19" s="77">
        <f t="shared" si="1"/>
        <v>0</v>
      </c>
      <c r="P19" s="77">
        <f t="shared" si="1"/>
        <v>0</v>
      </c>
      <c r="Q19" s="77">
        <f t="shared" si="1"/>
        <v>0</v>
      </c>
      <c r="R19" s="77">
        <f t="shared" si="1"/>
        <v>0</v>
      </c>
      <c r="S19" s="77">
        <f t="shared" si="1"/>
        <v>0</v>
      </c>
      <c r="T19" s="77">
        <f t="shared" si="1"/>
        <v>0</v>
      </c>
      <c r="U19" s="77">
        <f t="shared" si="1"/>
        <v>0</v>
      </c>
      <c r="V19" s="77"/>
    </row>
    <row r="20" spans="1:22" s="119" customFormat="1" ht="15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</row>
    <row r="21" spans="1:22" s="119" customFormat="1" ht="15">
      <c r="A21" s="116"/>
      <c r="B21" s="117"/>
      <c r="C21" s="117"/>
      <c r="D21" s="117"/>
      <c r="E21" s="117"/>
      <c r="F21" s="117"/>
      <c r="G21" s="117"/>
      <c r="H21" s="117"/>
      <c r="I21" s="117"/>
      <c r="J21" s="117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</row>
    <row r="22" spans="1:22" s="119" customFormat="1" ht="15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1:22">
      <c r="A23" s="62"/>
      <c r="B23" s="81" t="s">
        <v>85</v>
      </c>
      <c r="C23" s="62"/>
      <c r="D23" s="62"/>
      <c r="E23" s="62"/>
      <c r="F23" s="368" t="s">
        <v>86</v>
      </c>
      <c r="G23" s="368"/>
      <c r="H23" s="62"/>
      <c r="I23" s="62"/>
      <c r="J23" s="82"/>
      <c r="K23" s="62"/>
      <c r="L23" s="62"/>
      <c r="M23" s="82" t="s">
        <v>87</v>
      </c>
      <c r="N23" s="83"/>
      <c r="O23" s="62"/>
      <c r="P23" s="62"/>
      <c r="Q23" s="62"/>
      <c r="R23" s="62"/>
      <c r="S23" s="62"/>
      <c r="T23" s="62"/>
      <c r="U23" s="62"/>
      <c r="V23" s="62"/>
    </row>
    <row r="24" spans="1:22" ht="24" customHeight="1">
      <c r="A24" s="62"/>
      <c r="B24" s="92" t="s">
        <v>143</v>
      </c>
      <c r="C24" s="62"/>
      <c r="D24" s="62"/>
      <c r="E24" s="62"/>
      <c r="F24" s="369" t="s">
        <v>115</v>
      </c>
      <c r="G24" s="369"/>
      <c r="H24" s="62"/>
      <c r="I24" s="62"/>
      <c r="J24" s="83"/>
      <c r="K24" s="84"/>
      <c r="L24" s="62"/>
      <c r="M24" s="83" t="s">
        <v>124</v>
      </c>
      <c r="N24" s="91"/>
      <c r="O24" s="62"/>
      <c r="P24" s="62"/>
      <c r="Q24" s="62"/>
      <c r="R24" s="62"/>
      <c r="S24" s="62"/>
      <c r="T24" s="62"/>
      <c r="U24" s="62"/>
      <c r="V24" s="62"/>
    </row>
    <row r="25" spans="1:22" ht="24">
      <c r="A25" s="62"/>
      <c r="B25" s="115" t="s">
        <v>144</v>
      </c>
      <c r="C25" s="62"/>
      <c r="D25" s="62"/>
      <c r="E25" s="62"/>
      <c r="F25" s="366" t="s">
        <v>88</v>
      </c>
      <c r="G25" s="366"/>
      <c r="H25" s="62"/>
      <c r="I25" s="62"/>
      <c r="J25" s="91"/>
      <c r="K25" s="62"/>
      <c r="L25" s="62"/>
      <c r="M25" s="91" t="s">
        <v>89</v>
      </c>
      <c r="N25" s="62"/>
      <c r="O25" s="62"/>
      <c r="P25" s="62"/>
      <c r="Q25" s="62"/>
      <c r="R25" s="62"/>
      <c r="S25" s="62"/>
      <c r="T25" s="62"/>
      <c r="U25" s="62"/>
      <c r="V25" s="62"/>
    </row>
    <row r="26" spans="1:22">
      <c r="A26" s="62"/>
      <c r="B26" s="367"/>
      <c r="C26" s="367"/>
      <c r="D26" s="82"/>
      <c r="E26" s="367"/>
      <c r="F26" s="367"/>
      <c r="G26" s="8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</sheetData>
  <mergeCells count="52">
    <mergeCell ref="F25:G25"/>
    <mergeCell ref="B26:C26"/>
    <mergeCell ref="E26:F26"/>
    <mergeCell ref="F23:G23"/>
    <mergeCell ref="F24:G24"/>
    <mergeCell ref="H7:H9"/>
    <mergeCell ref="E14:E16"/>
    <mergeCell ref="C14:C16"/>
    <mergeCell ref="D14:D16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14:G16"/>
    <mergeCell ref="H14:H16"/>
    <mergeCell ref="N15:N16"/>
    <mergeCell ref="O15:P15"/>
    <mergeCell ref="I14:J15"/>
    <mergeCell ref="K14:K16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5"/>
  <sheetViews>
    <sheetView tabSelected="1" topLeftCell="K7" workbookViewId="0">
      <selection activeCell="R21" sqref="R21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9" width="11.7109375" bestFit="1" customWidth="1"/>
    <col min="10" max="10" width="13.28515625" bestFit="1" customWidth="1"/>
    <col min="11" max="12" width="11.7109375" bestFit="1" customWidth="1"/>
    <col min="13" max="13" width="13.140625" bestFit="1" customWidth="1"/>
    <col min="14" max="14" width="11.5703125" bestFit="1" customWidth="1"/>
    <col min="15" max="15" width="11.28515625" bestFit="1" customWidth="1"/>
    <col min="16" max="16" width="11.85546875" bestFit="1" customWidth="1"/>
    <col min="17" max="17" width="11.85546875" customWidth="1"/>
    <col min="18" max="18" width="12.42578125" bestFit="1" customWidth="1"/>
    <col min="19" max="19" width="1.140625" customWidth="1"/>
    <col min="20" max="20" width="11.5703125" hidden="1" customWidth="1"/>
  </cols>
  <sheetData>
    <row r="3" spans="1:20">
      <c r="A3" s="128" t="s">
        <v>120</v>
      </c>
      <c r="B3" s="128"/>
      <c r="C3" s="128" t="s">
        <v>127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303"/>
      <c r="R3" s="128"/>
      <c r="S3" s="128"/>
      <c r="T3" s="128"/>
    </row>
    <row r="4" spans="1:20">
      <c r="A4" s="129" t="s">
        <v>121</v>
      </c>
      <c r="B4" s="129"/>
      <c r="C4" s="129" t="s">
        <v>128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</row>
    <row r="5" spans="1:20">
      <c r="A5" s="129"/>
      <c r="B5" s="130"/>
      <c r="C5" s="128" t="s">
        <v>95</v>
      </c>
      <c r="D5" s="130"/>
      <c r="E5" s="130"/>
      <c r="F5" s="129"/>
      <c r="G5" s="129"/>
      <c r="H5" s="129"/>
      <c r="I5" s="128"/>
      <c r="J5" s="128"/>
      <c r="K5" s="128"/>
      <c r="L5" s="128"/>
      <c r="M5" s="128"/>
      <c r="N5" s="128"/>
      <c r="O5" s="128"/>
      <c r="P5" s="128"/>
      <c r="Q5" s="303"/>
      <c r="R5" s="128"/>
      <c r="S5" s="128"/>
      <c r="T5" s="128"/>
    </row>
    <row r="6" spans="1:20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</row>
    <row r="7" spans="1:20">
      <c r="A7" s="370"/>
      <c r="B7" s="370"/>
      <c r="C7" s="370"/>
      <c r="D7" s="370"/>
      <c r="E7" s="370"/>
      <c r="F7" s="131" t="s">
        <v>94</v>
      </c>
      <c r="G7" s="132">
        <v>45991</v>
      </c>
      <c r="H7" s="132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</row>
    <row r="8" spans="1:20" ht="90">
      <c r="A8" s="244" t="s">
        <v>81</v>
      </c>
      <c r="B8" s="244" t="s">
        <v>82</v>
      </c>
      <c r="C8" s="244" t="s">
        <v>250</v>
      </c>
      <c r="D8" s="244" t="s">
        <v>83</v>
      </c>
      <c r="E8" s="244" t="s">
        <v>84</v>
      </c>
      <c r="F8" s="244" t="s">
        <v>251</v>
      </c>
      <c r="G8" s="244" t="s">
        <v>252</v>
      </c>
      <c r="H8" s="244" t="s">
        <v>253</v>
      </c>
      <c r="I8" s="244" t="s">
        <v>254</v>
      </c>
      <c r="J8" s="244" t="s">
        <v>255</v>
      </c>
      <c r="K8" s="244" t="s">
        <v>256</v>
      </c>
      <c r="L8" s="244" t="s">
        <v>257</v>
      </c>
      <c r="M8" s="244" t="s">
        <v>258</v>
      </c>
      <c r="N8" s="244" t="s">
        <v>259</v>
      </c>
      <c r="O8" s="244" t="s">
        <v>260</v>
      </c>
      <c r="P8" s="244" t="s">
        <v>261</v>
      </c>
      <c r="Q8" s="244" t="s">
        <v>279</v>
      </c>
      <c r="R8" s="244" t="s">
        <v>262</v>
      </c>
      <c r="S8" s="136"/>
      <c r="T8" s="136"/>
    </row>
    <row r="9" spans="1:20" ht="25.5">
      <c r="A9" s="19">
        <v>1</v>
      </c>
      <c r="B9" s="133" t="s">
        <v>123</v>
      </c>
      <c r="C9" s="134" t="s">
        <v>105</v>
      </c>
      <c r="D9" s="134" t="s">
        <v>106</v>
      </c>
      <c r="E9" s="135">
        <v>1650</v>
      </c>
      <c r="F9" s="135"/>
      <c r="G9" s="135"/>
      <c r="H9" s="135"/>
      <c r="I9" s="135"/>
      <c r="J9" s="135"/>
      <c r="K9" s="135"/>
      <c r="L9" s="135"/>
      <c r="M9" s="135"/>
      <c r="N9" s="135"/>
      <c r="O9" s="245"/>
      <c r="P9" s="245"/>
      <c r="Q9" s="245"/>
      <c r="R9" s="246">
        <f t="shared" ref="R9:R17" si="0">SUM(E9:P9)</f>
        <v>1650</v>
      </c>
      <c r="S9" s="136"/>
      <c r="T9" s="136"/>
    </row>
    <row r="10" spans="1:20">
      <c r="A10" s="19">
        <v>2</v>
      </c>
      <c r="B10" s="142" t="s">
        <v>98</v>
      </c>
      <c r="C10" s="247" t="s">
        <v>109</v>
      </c>
      <c r="D10" s="248" t="s">
        <v>106</v>
      </c>
      <c r="E10" s="135">
        <v>47144.24</v>
      </c>
      <c r="F10" s="135"/>
      <c r="G10" s="135"/>
      <c r="H10" s="135"/>
      <c r="I10" s="135"/>
      <c r="J10" s="135"/>
      <c r="K10" s="135"/>
      <c r="L10" s="135"/>
      <c r="M10" s="135"/>
      <c r="N10" s="135"/>
      <c r="O10" s="249"/>
      <c r="P10" s="249"/>
      <c r="Q10" s="249"/>
      <c r="R10" s="246">
        <f t="shared" si="0"/>
        <v>47144.24</v>
      </c>
      <c r="S10" s="136"/>
      <c r="T10" s="136"/>
    </row>
    <row r="11" spans="1:20">
      <c r="A11" s="19">
        <v>3</v>
      </c>
      <c r="B11" s="137" t="s">
        <v>99</v>
      </c>
      <c r="C11" s="139" t="s">
        <v>108</v>
      </c>
      <c r="D11" s="140" t="s">
        <v>107</v>
      </c>
      <c r="E11" s="141">
        <v>34506</v>
      </c>
      <c r="F11" s="141"/>
      <c r="G11" s="141"/>
      <c r="H11" s="141"/>
      <c r="I11" s="141"/>
      <c r="J11" s="141"/>
      <c r="K11" s="141"/>
      <c r="L11" s="141"/>
      <c r="M11" s="141"/>
      <c r="N11" s="141"/>
      <c r="O11" s="245"/>
      <c r="P11" s="245"/>
      <c r="Q11" s="245"/>
      <c r="R11" s="246">
        <f t="shared" si="0"/>
        <v>34506</v>
      </c>
      <c r="S11" s="136"/>
      <c r="T11" s="136"/>
    </row>
    <row r="12" spans="1:20">
      <c r="A12" s="19">
        <v>4</v>
      </c>
      <c r="B12" s="137" t="s">
        <v>100</v>
      </c>
      <c r="C12" s="139" t="s">
        <v>110</v>
      </c>
      <c r="D12" s="140" t="s">
        <v>106</v>
      </c>
      <c r="E12" s="141">
        <v>23600</v>
      </c>
      <c r="F12" s="141"/>
      <c r="G12" s="141"/>
      <c r="H12" s="141"/>
      <c r="I12" s="141"/>
      <c r="J12" s="141"/>
      <c r="K12" s="141"/>
      <c r="L12" s="141"/>
      <c r="M12" s="141"/>
      <c r="N12" s="141"/>
      <c r="O12" s="245"/>
      <c r="P12" s="245"/>
      <c r="Q12" s="245"/>
      <c r="R12" s="246">
        <f t="shared" si="0"/>
        <v>23600</v>
      </c>
      <c r="S12" s="136"/>
      <c r="T12" s="136"/>
    </row>
    <row r="13" spans="1:20">
      <c r="A13" s="19">
        <v>5</v>
      </c>
      <c r="B13" s="142" t="s">
        <v>101</v>
      </c>
      <c r="C13" s="134" t="s">
        <v>111</v>
      </c>
      <c r="D13" s="134" t="s">
        <v>106</v>
      </c>
      <c r="E13" s="141">
        <v>27968</v>
      </c>
      <c r="F13" s="141"/>
      <c r="G13" s="141"/>
      <c r="H13" s="141"/>
      <c r="I13" s="141"/>
      <c r="J13" s="141"/>
      <c r="K13" s="141"/>
      <c r="L13" s="141"/>
      <c r="M13" s="141"/>
      <c r="N13" s="141"/>
      <c r="O13" s="245"/>
      <c r="P13" s="245"/>
      <c r="Q13" s="245"/>
      <c r="R13" s="246">
        <f t="shared" si="0"/>
        <v>27968</v>
      </c>
      <c r="S13" s="136"/>
      <c r="T13" s="136"/>
    </row>
    <row r="14" spans="1:20">
      <c r="A14" s="19">
        <v>6</v>
      </c>
      <c r="B14" s="142" t="s">
        <v>102</v>
      </c>
      <c r="C14" s="134" t="s">
        <v>108</v>
      </c>
      <c r="D14" s="134" t="s">
        <v>106</v>
      </c>
      <c r="E14" s="141">
        <v>101758.7</v>
      </c>
      <c r="F14" s="141"/>
      <c r="G14" s="141"/>
      <c r="H14" s="141"/>
      <c r="I14" s="141"/>
      <c r="J14" s="141"/>
      <c r="K14" s="141"/>
      <c r="L14" s="141"/>
      <c r="M14" s="141"/>
      <c r="N14" s="141"/>
      <c r="O14" s="245"/>
      <c r="P14" s="245"/>
      <c r="Q14" s="245"/>
      <c r="R14" s="246">
        <f t="shared" si="0"/>
        <v>101758.7</v>
      </c>
      <c r="S14" s="136"/>
      <c r="T14" s="136"/>
    </row>
    <row r="15" spans="1:20">
      <c r="A15" s="19">
        <v>7</v>
      </c>
      <c r="B15" s="142" t="s">
        <v>125</v>
      </c>
      <c r="C15" s="134" t="s">
        <v>114</v>
      </c>
      <c r="D15" s="158" t="s">
        <v>106</v>
      </c>
      <c r="E15" s="141">
        <v>29200</v>
      </c>
      <c r="F15" s="141"/>
      <c r="G15" s="141"/>
      <c r="H15" s="141"/>
      <c r="I15" s="141"/>
      <c r="J15" s="141"/>
      <c r="K15" s="141"/>
      <c r="L15" s="141"/>
      <c r="M15" s="141"/>
      <c r="N15" s="141"/>
      <c r="O15" s="245"/>
      <c r="P15" s="245"/>
      <c r="Q15" s="245"/>
      <c r="R15" s="246">
        <f t="shared" si="0"/>
        <v>29200</v>
      </c>
      <c r="S15" s="136"/>
      <c r="T15" s="136"/>
    </row>
    <row r="16" spans="1:20">
      <c r="A16" s="19">
        <v>8</v>
      </c>
      <c r="B16" s="142" t="s">
        <v>103</v>
      </c>
      <c r="C16" s="139" t="s">
        <v>113</v>
      </c>
      <c r="D16" s="140" t="s">
        <v>106</v>
      </c>
      <c r="E16" s="141">
        <v>6723.26</v>
      </c>
      <c r="F16" s="141"/>
      <c r="G16" s="141"/>
      <c r="H16" s="141"/>
      <c r="I16" s="141"/>
      <c r="J16" s="141"/>
      <c r="K16" s="141"/>
      <c r="L16" s="141"/>
      <c r="M16" s="141"/>
      <c r="N16" s="141"/>
      <c r="O16" s="245"/>
      <c r="P16" s="245"/>
      <c r="Q16" s="245"/>
      <c r="R16" s="246">
        <f t="shared" si="0"/>
        <v>6723.26</v>
      </c>
      <c r="S16" s="136"/>
      <c r="T16" s="136"/>
    </row>
    <row r="17" spans="1:20">
      <c r="A17" s="19">
        <v>9</v>
      </c>
      <c r="B17" s="142" t="s">
        <v>104</v>
      </c>
      <c r="C17" s="139" t="s">
        <v>112</v>
      </c>
      <c r="D17" s="140" t="s">
        <v>106</v>
      </c>
      <c r="E17" s="141">
        <v>122445</v>
      </c>
      <c r="F17" s="141"/>
      <c r="G17" s="141"/>
      <c r="H17" s="141"/>
      <c r="I17" s="141"/>
      <c r="J17" s="141"/>
      <c r="K17" s="141"/>
      <c r="L17" s="141"/>
      <c r="M17" s="141"/>
      <c r="N17" s="141"/>
      <c r="O17" s="245"/>
      <c r="P17" s="245"/>
      <c r="Q17" s="245"/>
      <c r="R17" s="246">
        <f t="shared" si="0"/>
        <v>122445</v>
      </c>
      <c r="S17" s="136"/>
      <c r="T17" s="136"/>
    </row>
    <row r="18" spans="1:20">
      <c r="A18" s="19"/>
      <c r="B18" s="134"/>
      <c r="C18" s="134"/>
      <c r="D18" s="134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245"/>
      <c r="P18" s="245"/>
      <c r="Q18" s="245"/>
      <c r="R18" s="246"/>
      <c r="S18" s="136"/>
      <c r="T18" s="136"/>
    </row>
    <row r="19" spans="1:20">
      <c r="A19" s="19"/>
      <c r="B19" s="134"/>
      <c r="C19" s="134"/>
      <c r="D19" s="134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250"/>
      <c r="P19" s="250"/>
      <c r="Q19" s="250"/>
      <c r="R19" s="246"/>
      <c r="S19" s="138"/>
      <c r="T19" s="138"/>
    </row>
    <row r="20" spans="1:20">
      <c r="A20" s="19"/>
      <c r="B20" s="134"/>
      <c r="C20" s="139"/>
      <c r="D20" s="14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250"/>
      <c r="P20" s="250"/>
      <c r="Q20" s="250"/>
      <c r="R20" s="246"/>
      <c r="S20" s="136"/>
      <c r="T20" s="136"/>
    </row>
    <row r="21" spans="1:20">
      <c r="A21" s="375" t="s">
        <v>126</v>
      </c>
      <c r="B21" s="376"/>
      <c r="C21" s="376"/>
      <c r="D21" s="376"/>
      <c r="E21" s="251">
        <f>SUM(E9:E20)</f>
        <v>394995.20000000001</v>
      </c>
      <c r="F21" s="251">
        <f t="shared" ref="F21:K21" si="1">SUM(F9:F20)</f>
        <v>0</v>
      </c>
      <c r="G21" s="251">
        <f t="shared" si="1"/>
        <v>0</v>
      </c>
      <c r="H21" s="251">
        <f t="shared" si="1"/>
        <v>0</v>
      </c>
      <c r="I21" s="251">
        <f t="shared" si="1"/>
        <v>0</v>
      </c>
      <c r="J21" s="251">
        <f t="shared" si="1"/>
        <v>0</v>
      </c>
      <c r="K21" s="251">
        <f t="shared" si="1"/>
        <v>0</v>
      </c>
      <c r="L21" s="251">
        <f t="shared" ref="L21:R21" si="2">SUM(L9:L20)</f>
        <v>0</v>
      </c>
      <c r="M21" s="251">
        <f t="shared" si="2"/>
        <v>0</v>
      </c>
      <c r="N21" s="251">
        <f t="shared" si="2"/>
        <v>0</v>
      </c>
      <c r="O21" s="251">
        <f t="shared" si="2"/>
        <v>0</v>
      </c>
      <c r="P21" s="251">
        <f t="shared" si="2"/>
        <v>0</v>
      </c>
      <c r="Q21" s="251"/>
      <c r="R21" s="251">
        <f t="shared" si="2"/>
        <v>394995.20000000001</v>
      </c>
      <c r="S21" s="143">
        <f>SUM(S8:S20)</f>
        <v>0</v>
      </c>
      <c r="T21" s="143">
        <f>SUM(T8:T20)</f>
        <v>0</v>
      </c>
    </row>
    <row r="22" spans="1:20">
      <c r="A22" s="144"/>
      <c r="B22" s="144"/>
      <c r="C22" s="144"/>
      <c r="D22" s="144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</row>
    <row r="23" spans="1:20">
      <c r="A23" s="144"/>
      <c r="B23" s="144"/>
      <c r="C23" s="144"/>
      <c r="D23" s="144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</row>
    <row r="24" spans="1:20">
      <c r="A24" s="146"/>
      <c r="B24" s="147" t="s">
        <v>143</v>
      </c>
      <c r="C24" s="371"/>
      <c r="D24" s="371"/>
      <c r="E24" s="372" t="s">
        <v>122</v>
      </c>
      <c r="F24" s="372"/>
      <c r="G24" s="128"/>
      <c r="H24" s="128"/>
      <c r="I24" s="148" t="s">
        <v>129</v>
      </c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</row>
    <row r="25" spans="1:20">
      <c r="A25" s="146"/>
      <c r="B25" s="149" t="s">
        <v>130</v>
      </c>
      <c r="C25" s="373"/>
      <c r="D25" s="373"/>
      <c r="E25" s="374" t="s">
        <v>131</v>
      </c>
      <c r="F25" s="374"/>
      <c r="G25" s="374"/>
      <c r="H25" s="150"/>
      <c r="I25" s="150" t="s">
        <v>132</v>
      </c>
      <c r="J25" s="150"/>
      <c r="K25" s="131"/>
      <c r="L25" s="131"/>
      <c r="M25" s="131"/>
      <c r="N25" s="131"/>
      <c r="O25" s="131"/>
      <c r="P25" s="131"/>
      <c r="Q25" s="131"/>
      <c r="R25" s="131"/>
      <c r="S25" s="131"/>
      <c r="T25" s="131"/>
    </row>
  </sheetData>
  <mergeCells count="6">
    <mergeCell ref="A7:E7"/>
    <mergeCell ref="C24:D24"/>
    <mergeCell ref="E24:F24"/>
    <mergeCell ref="C25:D25"/>
    <mergeCell ref="E25:G25"/>
    <mergeCell ref="A21:D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topLeftCell="A4" workbookViewId="0">
      <selection activeCell="L10" sqref="L10:L15"/>
    </sheetView>
  </sheetViews>
  <sheetFormatPr baseColWidth="10" defaultRowHeight="15"/>
  <sheetData>
    <row r="2" spans="2:12" ht="15.75">
      <c r="B2" s="377" t="s">
        <v>148</v>
      </c>
      <c r="C2" s="377"/>
      <c r="D2" s="377"/>
      <c r="E2" s="377"/>
      <c r="F2" s="377"/>
      <c r="G2" s="377"/>
      <c r="H2" s="377"/>
      <c r="I2" s="377"/>
      <c r="J2" s="377"/>
      <c r="K2" s="159"/>
      <c r="L2" s="159"/>
    </row>
    <row r="3" spans="2:12" ht="15.75">
      <c r="B3" s="377"/>
      <c r="C3" s="377"/>
      <c r="D3" s="377"/>
      <c r="E3" s="377"/>
      <c r="F3" s="377"/>
      <c r="G3" s="377"/>
      <c r="H3" s="377"/>
      <c r="I3" s="377"/>
      <c r="J3" s="377"/>
      <c r="K3" s="159"/>
      <c r="L3" s="159"/>
    </row>
    <row r="4" spans="2:12" ht="15.75">
      <c r="B4" s="377" t="s">
        <v>151</v>
      </c>
      <c r="C4" s="377"/>
      <c r="D4" s="377"/>
      <c r="E4" s="377"/>
      <c r="F4" s="377"/>
      <c r="G4" s="377"/>
      <c r="H4" s="377"/>
      <c r="I4" s="377"/>
      <c r="J4" s="377"/>
      <c r="K4" s="159"/>
      <c r="L4" s="159"/>
    </row>
    <row r="5" spans="2:12" ht="15.75">
      <c r="B5" s="383" t="s">
        <v>201</v>
      </c>
      <c r="C5" s="384"/>
      <c r="D5" s="384"/>
      <c r="E5" s="384"/>
      <c r="F5" s="384"/>
      <c r="G5" s="384"/>
      <c r="H5" s="384"/>
      <c r="I5" s="384"/>
      <c r="J5" s="384"/>
      <c r="K5" s="384"/>
      <c r="L5" s="384"/>
    </row>
    <row r="6" spans="2:12" ht="15.75">
      <c r="B6" s="385" t="s">
        <v>265</v>
      </c>
      <c r="C6" s="385"/>
      <c r="D6" s="386"/>
      <c r="E6" s="386"/>
      <c r="F6" s="386"/>
      <c r="G6" s="386"/>
      <c r="H6" s="386"/>
      <c r="I6" s="386"/>
      <c r="J6" s="386"/>
      <c r="K6" s="386"/>
      <c r="L6" s="385"/>
    </row>
    <row r="7" spans="2:12">
      <c r="B7" s="387" t="s">
        <v>203</v>
      </c>
      <c r="C7" s="389" t="s">
        <v>263</v>
      </c>
      <c r="D7" s="252"/>
      <c r="E7" s="391" t="s">
        <v>204</v>
      </c>
      <c r="F7" s="391"/>
      <c r="G7" s="391"/>
      <c r="H7" s="391"/>
      <c r="I7" s="391"/>
      <c r="J7" s="391"/>
      <c r="K7" s="391"/>
      <c r="L7" s="392"/>
    </row>
    <row r="8" spans="2:12">
      <c r="B8" s="388"/>
      <c r="C8" s="390"/>
      <c r="D8" s="253" t="s">
        <v>154</v>
      </c>
      <c r="E8" s="206" t="s">
        <v>264</v>
      </c>
      <c r="F8" s="241" t="s">
        <v>206</v>
      </c>
      <c r="G8" s="241">
        <v>2020</v>
      </c>
      <c r="H8" s="241">
        <v>2021</v>
      </c>
      <c r="I8" s="241">
        <v>2022</v>
      </c>
      <c r="J8" s="241">
        <v>2023</v>
      </c>
      <c r="K8" s="241">
        <v>2024</v>
      </c>
      <c r="L8" s="241">
        <v>2025</v>
      </c>
    </row>
    <row r="9" spans="2:12" ht="38.25">
      <c r="B9" s="207">
        <v>1</v>
      </c>
      <c r="C9" s="254" t="s">
        <v>207</v>
      </c>
      <c r="D9" s="255">
        <v>1650</v>
      </c>
      <c r="E9" s="256"/>
      <c r="F9" s="208"/>
      <c r="G9" s="257">
        <v>1650</v>
      </c>
      <c r="H9" s="208"/>
      <c r="I9" s="209"/>
      <c r="J9" s="209"/>
      <c r="K9" s="208"/>
      <c r="L9" s="208"/>
    </row>
    <row r="10" spans="2:12">
      <c r="B10" s="207">
        <v>2</v>
      </c>
      <c r="C10" s="254" t="s">
        <v>98</v>
      </c>
      <c r="D10" s="255">
        <v>47144.24</v>
      </c>
      <c r="E10" s="258">
        <v>47144.24</v>
      </c>
      <c r="F10" s="210"/>
      <c r="G10" s="257"/>
      <c r="H10" s="208"/>
      <c r="I10" s="209"/>
      <c r="J10" s="209"/>
      <c r="K10" s="208"/>
      <c r="L10" s="208"/>
    </row>
    <row r="11" spans="2:12">
      <c r="B11" s="207">
        <v>3</v>
      </c>
      <c r="C11" s="259" t="s">
        <v>99</v>
      </c>
      <c r="D11" s="255">
        <v>34506</v>
      </c>
      <c r="E11" s="260"/>
      <c r="F11" s="208">
        <v>34506</v>
      </c>
      <c r="G11" s="257"/>
      <c r="H11" s="208"/>
      <c r="I11" s="209"/>
      <c r="J11" s="209"/>
      <c r="K11" s="208"/>
      <c r="L11" s="208"/>
    </row>
    <row r="12" spans="2:12">
      <c r="B12" s="207">
        <v>4</v>
      </c>
      <c r="C12" s="259" t="s">
        <v>100</v>
      </c>
      <c r="D12" s="255">
        <v>23600</v>
      </c>
      <c r="E12" s="210"/>
      <c r="F12" s="257">
        <v>23600</v>
      </c>
      <c r="G12" s="257"/>
      <c r="H12" s="208"/>
      <c r="I12" s="209"/>
      <c r="J12" s="209"/>
      <c r="K12" s="208"/>
      <c r="L12" s="208"/>
    </row>
    <row r="13" spans="2:12">
      <c r="B13" s="207">
        <v>5</v>
      </c>
      <c r="C13" s="261" t="s">
        <v>101</v>
      </c>
      <c r="D13" s="255">
        <v>27968</v>
      </c>
      <c r="E13" s="210"/>
      <c r="F13" s="257">
        <v>27968</v>
      </c>
      <c r="G13" s="257"/>
      <c r="H13" s="208"/>
      <c r="I13" s="209"/>
      <c r="J13" s="209"/>
      <c r="K13" s="208"/>
      <c r="L13" s="208"/>
    </row>
    <row r="14" spans="2:12">
      <c r="B14" s="207">
        <v>6</v>
      </c>
      <c r="C14" s="261" t="s">
        <v>102</v>
      </c>
      <c r="D14" s="255">
        <v>101758.70000000001</v>
      </c>
      <c r="E14" s="210"/>
      <c r="F14" s="257">
        <v>54113.4</v>
      </c>
      <c r="G14" s="257">
        <v>47645.3</v>
      </c>
      <c r="H14" s="208"/>
      <c r="I14" s="209"/>
      <c r="J14" s="209"/>
      <c r="K14" s="208"/>
      <c r="L14" s="208"/>
    </row>
    <row r="15" spans="2:12">
      <c r="B15" s="207">
        <v>7</v>
      </c>
      <c r="C15" s="261" t="s">
        <v>125</v>
      </c>
      <c r="D15" s="255">
        <v>29200</v>
      </c>
      <c r="E15" s="210"/>
      <c r="F15" s="257"/>
      <c r="G15" s="257"/>
      <c r="H15" s="208"/>
      <c r="I15" s="209">
        <v>29200</v>
      </c>
      <c r="J15" s="209"/>
      <c r="K15" s="208"/>
      <c r="L15" s="208"/>
    </row>
    <row r="16" spans="2:12">
      <c r="B16" s="207">
        <v>8</v>
      </c>
      <c r="C16" s="261" t="s">
        <v>103</v>
      </c>
      <c r="D16" s="255">
        <v>6723.26</v>
      </c>
      <c r="E16" s="210"/>
      <c r="F16" s="257"/>
      <c r="G16" s="257"/>
      <c r="H16" s="208"/>
      <c r="I16" s="209"/>
      <c r="J16" s="209">
        <v>6723.26</v>
      </c>
      <c r="K16" s="208"/>
      <c r="L16" s="208"/>
    </row>
    <row r="17" spans="2:12">
      <c r="B17" s="207">
        <v>9</v>
      </c>
      <c r="C17" s="261" t="s">
        <v>104</v>
      </c>
      <c r="D17" s="255">
        <v>122445</v>
      </c>
      <c r="E17" s="210"/>
      <c r="F17" s="208">
        <v>122445</v>
      </c>
      <c r="G17" s="257"/>
      <c r="H17" s="208"/>
      <c r="I17" s="214"/>
      <c r="J17" s="209"/>
      <c r="K17" s="208"/>
      <c r="L17" s="208"/>
    </row>
    <row r="18" spans="2:12">
      <c r="B18" s="207"/>
      <c r="C18" s="262"/>
      <c r="D18" s="255"/>
      <c r="E18" s="210"/>
      <c r="F18" s="208"/>
      <c r="G18" s="257"/>
      <c r="H18" s="208"/>
      <c r="I18" s="209"/>
      <c r="J18" s="209"/>
      <c r="K18" s="208"/>
      <c r="L18" s="208"/>
    </row>
    <row r="19" spans="2:12">
      <c r="B19" s="207"/>
      <c r="C19" s="262"/>
      <c r="D19" s="255"/>
      <c r="E19" s="210"/>
      <c r="F19" s="208"/>
      <c r="G19" s="257"/>
      <c r="H19" s="208"/>
      <c r="I19" s="209"/>
      <c r="J19" s="214"/>
      <c r="K19" s="208"/>
      <c r="L19" s="208"/>
    </row>
    <row r="20" spans="2:12">
      <c r="B20" s="207"/>
      <c r="C20" s="262"/>
      <c r="D20" s="255"/>
      <c r="E20" s="210"/>
      <c r="F20" s="257"/>
      <c r="G20" s="257"/>
      <c r="H20" s="208"/>
      <c r="I20" s="209"/>
      <c r="J20" s="214"/>
      <c r="K20" s="208"/>
      <c r="L20" s="208"/>
    </row>
    <row r="21" spans="2:12">
      <c r="B21" s="207"/>
      <c r="C21" s="263"/>
      <c r="D21" s="255"/>
      <c r="E21" s="210"/>
      <c r="F21" s="208"/>
      <c r="G21" s="208"/>
      <c r="H21" s="208"/>
      <c r="I21" s="208"/>
      <c r="J21" s="208"/>
      <c r="K21" s="208"/>
      <c r="L21" s="208"/>
    </row>
    <row r="22" spans="2:12">
      <c r="B22" s="264" t="s">
        <v>37</v>
      </c>
      <c r="C22" s="265"/>
      <c r="D22" s="266">
        <f>SUM(D9:D21)</f>
        <v>394995.20000000001</v>
      </c>
      <c r="E22" s="267">
        <f t="shared" ref="E22:L22" si="0">SUM(E9:E21)</f>
        <v>47144.24</v>
      </c>
      <c r="F22" s="267">
        <f t="shared" si="0"/>
        <v>262632.40000000002</v>
      </c>
      <c r="G22" s="267">
        <f t="shared" si="0"/>
        <v>49295.3</v>
      </c>
      <c r="H22" s="267">
        <f t="shared" si="0"/>
        <v>0</v>
      </c>
      <c r="I22" s="267">
        <f t="shared" si="0"/>
        <v>29200</v>
      </c>
      <c r="J22" s="267">
        <f t="shared" si="0"/>
        <v>6723.26</v>
      </c>
      <c r="K22" s="267">
        <f t="shared" si="0"/>
        <v>0</v>
      </c>
      <c r="L22" s="267">
        <f t="shared" si="0"/>
        <v>0</v>
      </c>
    </row>
    <row r="23" spans="2:12">
      <c r="B23" s="268"/>
      <c r="C23" s="268"/>
      <c r="D23" s="269"/>
      <c r="E23" s="269"/>
      <c r="F23" s="269"/>
      <c r="G23" s="269"/>
      <c r="H23" s="269"/>
      <c r="I23" s="269"/>
      <c r="J23" s="269"/>
      <c r="K23" s="269"/>
      <c r="L23" s="269"/>
    </row>
    <row r="24" spans="2:12">
      <c r="B24" s="199" t="s">
        <v>85</v>
      </c>
      <c r="C24" s="200"/>
      <c r="D24" s="200"/>
      <c r="E24" s="378" t="s">
        <v>192</v>
      </c>
      <c r="F24" s="378"/>
      <c r="G24" s="200"/>
      <c r="H24" s="200"/>
      <c r="I24" s="201"/>
      <c r="J24" s="200" t="s">
        <v>193</v>
      </c>
      <c r="K24" s="202"/>
      <c r="L24" s="200"/>
    </row>
    <row r="25" spans="2:12">
      <c r="B25" s="379" t="s">
        <v>194</v>
      </c>
      <c r="C25" s="379"/>
      <c r="D25" s="203"/>
      <c r="E25" s="320" t="s">
        <v>195</v>
      </c>
      <c r="F25" s="320"/>
      <c r="G25" s="156"/>
      <c r="H25" s="200"/>
      <c r="I25" s="201"/>
      <c r="J25" s="380" t="s">
        <v>196</v>
      </c>
      <c r="K25" s="380"/>
      <c r="L25" s="200"/>
    </row>
    <row r="26" spans="2:12">
      <c r="B26" s="381" t="s">
        <v>197</v>
      </c>
      <c r="C26" s="381"/>
      <c r="D26" s="200" t="s">
        <v>198</v>
      </c>
      <c r="E26" s="382" t="s">
        <v>199</v>
      </c>
      <c r="F26" s="382"/>
      <c r="G26" s="200"/>
      <c r="H26" s="204"/>
      <c r="I26" s="204"/>
      <c r="J26" s="205" t="s">
        <v>200</v>
      </c>
      <c r="K26" s="203"/>
      <c r="L26" s="200"/>
    </row>
    <row r="27" spans="2:12"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</sheetData>
  <mergeCells count="14">
    <mergeCell ref="B26:C26"/>
    <mergeCell ref="E26:F26"/>
    <mergeCell ref="B5:L5"/>
    <mergeCell ref="B6:L6"/>
    <mergeCell ref="B7:B8"/>
    <mergeCell ref="C7:C8"/>
    <mergeCell ref="E7:L7"/>
    <mergeCell ref="B2:J2"/>
    <mergeCell ref="B3:J3"/>
    <mergeCell ref="B4:J4"/>
    <mergeCell ref="E24:F24"/>
    <mergeCell ref="B25:C25"/>
    <mergeCell ref="E25:F25"/>
    <mergeCell ref="J25:K2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9" workbookViewId="0">
      <selection activeCell="B9" sqref="B9:B29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9" ht="15.75">
      <c r="A1" s="217"/>
      <c r="B1" s="217"/>
      <c r="C1" s="217"/>
      <c r="D1" s="217"/>
      <c r="E1" s="217"/>
      <c r="F1" s="217"/>
      <c r="G1" s="217"/>
      <c r="H1" s="217"/>
      <c r="I1" s="217"/>
    </row>
    <row r="2" spans="1:9" ht="15.75">
      <c r="A2" s="217"/>
      <c r="B2" s="217"/>
      <c r="C2" s="217"/>
      <c r="D2" s="217"/>
      <c r="E2" s="217"/>
      <c r="F2" s="217"/>
      <c r="G2" s="217"/>
      <c r="H2" s="217"/>
      <c r="I2" s="217"/>
    </row>
    <row r="3" spans="1:9" ht="15.75">
      <c r="A3" s="217"/>
      <c r="B3" s="217"/>
      <c r="C3" s="217"/>
      <c r="D3" s="217"/>
      <c r="E3" s="217"/>
      <c r="F3" s="217"/>
      <c r="G3" s="217"/>
      <c r="H3" s="217"/>
      <c r="I3" s="217"/>
    </row>
    <row r="4" spans="1:9" ht="15.75">
      <c r="A4" s="383" t="s">
        <v>201</v>
      </c>
      <c r="B4" s="384"/>
      <c r="C4" s="384"/>
      <c r="D4" s="384"/>
      <c r="E4" s="384"/>
      <c r="F4" s="384"/>
      <c r="G4" s="384"/>
      <c r="H4" s="384"/>
      <c r="I4" s="384"/>
    </row>
    <row r="5" spans="1:9" ht="15.75">
      <c r="A5" s="385" t="s">
        <v>202</v>
      </c>
      <c r="B5" s="385"/>
      <c r="C5" s="386"/>
      <c r="D5" s="386"/>
      <c r="E5" s="386"/>
      <c r="F5" s="386"/>
      <c r="G5" s="386"/>
      <c r="H5" s="386"/>
      <c r="I5" s="386"/>
    </row>
    <row r="6" spans="1:9" ht="18.75">
      <c r="A6" s="393" t="s">
        <v>267</v>
      </c>
      <c r="B6" s="393"/>
      <c r="C6" s="393"/>
      <c r="D6" s="393"/>
      <c r="E6" s="393"/>
      <c r="F6" s="393"/>
      <c r="G6" s="393"/>
      <c r="H6" s="393"/>
      <c r="I6" s="291"/>
    </row>
    <row r="7" spans="1:9">
      <c r="A7" s="394" t="s">
        <v>268</v>
      </c>
      <c r="B7" s="394"/>
      <c r="C7" s="394"/>
      <c r="D7" s="394" t="s">
        <v>269</v>
      </c>
      <c r="E7" s="394"/>
      <c r="F7" s="394"/>
      <c r="G7" s="394"/>
      <c r="H7" s="394"/>
      <c r="I7" s="394"/>
    </row>
    <row r="8" spans="1:9" ht="60">
      <c r="A8" s="292" t="s">
        <v>56</v>
      </c>
      <c r="B8" s="292" t="s">
        <v>270</v>
      </c>
      <c r="C8" s="293" t="s">
        <v>271</v>
      </c>
      <c r="D8" s="292" t="s">
        <v>272</v>
      </c>
      <c r="E8" s="292" t="s">
        <v>273</v>
      </c>
      <c r="F8" s="292" t="s">
        <v>274</v>
      </c>
      <c r="G8" s="292" t="s">
        <v>275</v>
      </c>
      <c r="H8" s="292" t="s">
        <v>276</v>
      </c>
      <c r="I8" s="292" t="s">
        <v>277</v>
      </c>
    </row>
    <row r="9" spans="1:9">
      <c r="A9" s="306" t="s">
        <v>207</v>
      </c>
      <c r="B9" s="295">
        <v>131231381</v>
      </c>
      <c r="C9" s="296" t="s">
        <v>217</v>
      </c>
      <c r="D9" s="297">
        <v>43874</v>
      </c>
      <c r="E9" s="294">
        <v>1650</v>
      </c>
      <c r="F9" s="294"/>
      <c r="G9" s="294"/>
      <c r="H9" s="294"/>
      <c r="I9" s="294">
        <v>1650</v>
      </c>
    </row>
    <row r="10" spans="1:9">
      <c r="A10" s="306" t="s">
        <v>98</v>
      </c>
      <c r="B10" s="295">
        <v>101140496</v>
      </c>
      <c r="C10" s="296">
        <v>75778</v>
      </c>
      <c r="D10" s="297">
        <v>41120</v>
      </c>
      <c r="E10" s="294">
        <v>47144.240000000005</v>
      </c>
      <c r="F10" s="294"/>
      <c r="G10" s="294"/>
      <c r="H10" s="294"/>
      <c r="I10" s="294">
        <v>47144.240000000005</v>
      </c>
    </row>
    <row r="11" spans="1:9">
      <c r="A11" s="306" t="s">
        <v>99</v>
      </c>
      <c r="B11" s="295">
        <v>107017496</v>
      </c>
      <c r="C11" s="296">
        <v>6448</v>
      </c>
      <c r="D11" s="297">
        <v>42515</v>
      </c>
      <c r="E11" s="294">
        <v>34506</v>
      </c>
      <c r="F11" s="294"/>
      <c r="G11" s="294"/>
      <c r="H11" s="294"/>
      <c r="I11" s="294">
        <v>34506</v>
      </c>
    </row>
    <row r="12" spans="1:9">
      <c r="A12" s="306" t="s">
        <v>100</v>
      </c>
      <c r="B12" s="295" t="s">
        <v>278</v>
      </c>
      <c r="C12" s="296">
        <v>3</v>
      </c>
      <c r="D12" s="297">
        <v>42388</v>
      </c>
      <c r="E12" s="294">
        <v>23600</v>
      </c>
      <c r="F12" s="294"/>
      <c r="G12" s="294"/>
      <c r="H12" s="294"/>
      <c r="I12" s="294">
        <v>23600</v>
      </c>
    </row>
    <row r="13" spans="1:9">
      <c r="A13" s="306" t="s">
        <v>101</v>
      </c>
      <c r="B13" s="295">
        <v>131098037</v>
      </c>
      <c r="C13" s="296">
        <v>50</v>
      </c>
      <c r="D13" s="297">
        <v>43017</v>
      </c>
      <c r="E13" s="294">
        <v>7040</v>
      </c>
      <c r="F13" s="294"/>
      <c r="G13" s="294"/>
      <c r="H13" s="294"/>
      <c r="I13" s="294">
        <v>7040</v>
      </c>
    </row>
    <row r="14" spans="1:9">
      <c r="A14" s="306" t="s">
        <v>101</v>
      </c>
      <c r="B14" s="298">
        <v>131098037</v>
      </c>
      <c r="C14" s="296">
        <v>51</v>
      </c>
      <c r="D14" s="297">
        <v>43157</v>
      </c>
      <c r="E14" s="294">
        <v>20928</v>
      </c>
      <c r="F14" s="294"/>
      <c r="G14" s="294"/>
      <c r="H14" s="294"/>
      <c r="I14" s="294">
        <v>20928</v>
      </c>
    </row>
    <row r="15" spans="1:9">
      <c r="A15" s="306" t="s">
        <v>102</v>
      </c>
      <c r="B15" s="295">
        <v>130148112</v>
      </c>
      <c r="C15" s="296" t="s">
        <v>224</v>
      </c>
      <c r="D15" s="297">
        <v>43784</v>
      </c>
      <c r="E15" s="294">
        <v>54113.4</v>
      </c>
      <c r="F15" s="294"/>
      <c r="G15" s="294"/>
      <c r="H15" s="294"/>
      <c r="I15" s="294">
        <v>54113.4</v>
      </c>
    </row>
    <row r="16" spans="1:9">
      <c r="A16" s="306" t="s">
        <v>102</v>
      </c>
      <c r="B16" s="295">
        <v>130148112</v>
      </c>
      <c r="C16" s="296" t="s">
        <v>226</v>
      </c>
      <c r="D16" s="297">
        <v>43845</v>
      </c>
      <c r="E16" s="294">
        <v>34294.699999999997</v>
      </c>
      <c r="F16" s="294"/>
      <c r="G16" s="294"/>
      <c r="H16" s="294"/>
      <c r="I16" s="294">
        <v>34294.699999999997</v>
      </c>
    </row>
    <row r="17" spans="1:9">
      <c r="A17" s="306" t="s">
        <v>102</v>
      </c>
      <c r="B17" s="295">
        <v>130148112</v>
      </c>
      <c r="C17" s="296" t="s">
        <v>228</v>
      </c>
      <c r="D17" s="297">
        <v>43864</v>
      </c>
      <c r="E17" s="294">
        <v>13350.6</v>
      </c>
      <c r="F17" s="294"/>
      <c r="G17" s="294"/>
      <c r="H17" s="294"/>
      <c r="I17" s="294">
        <v>13350.6</v>
      </c>
    </row>
    <row r="18" spans="1:9">
      <c r="A18" s="306" t="s">
        <v>125</v>
      </c>
      <c r="B18" s="295">
        <v>131374344</v>
      </c>
      <c r="C18" s="296" t="s">
        <v>230</v>
      </c>
      <c r="D18" s="297">
        <v>44797</v>
      </c>
      <c r="E18" s="294">
        <v>29200</v>
      </c>
      <c r="F18" s="294"/>
      <c r="G18" s="294"/>
      <c r="H18" s="294"/>
      <c r="I18" s="294">
        <v>29200</v>
      </c>
    </row>
    <row r="19" spans="1:9">
      <c r="A19" s="306" t="s">
        <v>233</v>
      </c>
      <c r="B19" s="295">
        <v>122024697</v>
      </c>
      <c r="C19" s="296" t="s">
        <v>232</v>
      </c>
      <c r="D19" s="297">
        <v>44970</v>
      </c>
      <c r="E19" s="294">
        <v>6723.26</v>
      </c>
      <c r="F19" s="294"/>
      <c r="G19" s="294"/>
      <c r="H19" s="294"/>
      <c r="I19" s="294">
        <v>6723.26</v>
      </c>
    </row>
    <row r="20" spans="1:9">
      <c r="A20" s="306" t="s">
        <v>104</v>
      </c>
      <c r="B20" s="295">
        <v>11800010792</v>
      </c>
      <c r="C20" s="296">
        <v>67826</v>
      </c>
      <c r="D20" s="297">
        <v>42819</v>
      </c>
      <c r="E20" s="294">
        <v>5798</v>
      </c>
      <c r="F20" s="294"/>
      <c r="G20" s="294"/>
      <c r="H20" s="294"/>
      <c r="I20" s="294">
        <v>5798</v>
      </c>
    </row>
    <row r="21" spans="1:9">
      <c r="A21" s="306" t="s">
        <v>104</v>
      </c>
      <c r="B21" s="295">
        <v>11800010792</v>
      </c>
      <c r="C21" s="296">
        <v>67829</v>
      </c>
      <c r="D21" s="297">
        <v>42819</v>
      </c>
      <c r="E21" s="294">
        <v>12277</v>
      </c>
      <c r="F21" s="294"/>
      <c r="G21" s="294"/>
      <c r="H21" s="294"/>
      <c r="I21" s="294">
        <v>12277</v>
      </c>
    </row>
    <row r="22" spans="1:9">
      <c r="A22" s="306" t="s">
        <v>104</v>
      </c>
      <c r="B22" s="295">
        <v>11800010792</v>
      </c>
      <c r="C22" s="296">
        <v>67830</v>
      </c>
      <c r="D22" s="297">
        <v>42819</v>
      </c>
      <c r="E22" s="294">
        <v>2960</v>
      </c>
      <c r="F22" s="294"/>
      <c r="G22" s="294"/>
      <c r="H22" s="294"/>
      <c r="I22" s="294">
        <v>2960</v>
      </c>
    </row>
    <row r="23" spans="1:9">
      <c r="A23" s="306" t="s">
        <v>104</v>
      </c>
      <c r="B23" s="298">
        <v>11800010792</v>
      </c>
      <c r="C23" s="296">
        <v>67833</v>
      </c>
      <c r="D23" s="297">
        <v>42819</v>
      </c>
      <c r="E23" s="294">
        <v>4240</v>
      </c>
      <c r="F23" s="294"/>
      <c r="G23" s="294"/>
      <c r="H23" s="294"/>
      <c r="I23" s="294">
        <v>4240</v>
      </c>
    </row>
    <row r="24" spans="1:9">
      <c r="A24" s="306" t="s">
        <v>104</v>
      </c>
      <c r="B24" s="295">
        <v>11800010792</v>
      </c>
      <c r="C24" s="296">
        <v>67878</v>
      </c>
      <c r="D24" s="297">
        <v>42819</v>
      </c>
      <c r="E24" s="294">
        <v>6200</v>
      </c>
      <c r="F24" s="294"/>
      <c r="G24" s="294"/>
      <c r="H24" s="294"/>
      <c r="I24" s="294">
        <v>6200</v>
      </c>
    </row>
    <row r="25" spans="1:9">
      <c r="A25" s="306" t="s">
        <v>104</v>
      </c>
      <c r="B25" s="295">
        <v>11800010792</v>
      </c>
      <c r="C25" s="296">
        <v>100437</v>
      </c>
      <c r="D25" s="297">
        <v>42885</v>
      </c>
      <c r="E25" s="294">
        <v>53033</v>
      </c>
      <c r="F25" s="294"/>
      <c r="G25" s="294"/>
      <c r="H25" s="294"/>
      <c r="I25" s="294">
        <v>53033</v>
      </c>
    </row>
    <row r="26" spans="1:9">
      <c r="A26" s="306" t="s">
        <v>104</v>
      </c>
      <c r="B26" s="295">
        <v>11800010792</v>
      </c>
      <c r="C26" s="296">
        <v>100677</v>
      </c>
      <c r="D26" s="297">
        <v>42886</v>
      </c>
      <c r="E26" s="294">
        <v>900</v>
      </c>
      <c r="F26" s="294"/>
      <c r="G26" s="294"/>
      <c r="H26" s="294"/>
      <c r="I26" s="294">
        <v>900</v>
      </c>
    </row>
    <row r="27" spans="1:9">
      <c r="A27" s="306" t="s">
        <v>104</v>
      </c>
      <c r="B27" s="295">
        <v>11800010792</v>
      </c>
      <c r="C27" s="296">
        <v>100672</v>
      </c>
      <c r="D27" s="297">
        <v>42886</v>
      </c>
      <c r="E27" s="294">
        <v>4840</v>
      </c>
      <c r="F27" s="294"/>
      <c r="G27" s="294"/>
      <c r="H27" s="294"/>
      <c r="I27" s="294">
        <v>4840</v>
      </c>
    </row>
    <row r="28" spans="1:9">
      <c r="A28" s="306" t="s">
        <v>104</v>
      </c>
      <c r="B28" s="295">
        <v>11800010792</v>
      </c>
      <c r="C28" s="296">
        <v>100668</v>
      </c>
      <c r="D28" s="297">
        <v>42886</v>
      </c>
      <c r="E28" s="294">
        <v>18463</v>
      </c>
      <c r="F28" s="294"/>
      <c r="G28" s="294"/>
      <c r="H28" s="294"/>
      <c r="I28" s="294">
        <v>18463</v>
      </c>
    </row>
    <row r="29" spans="1:9">
      <c r="A29" s="306" t="s">
        <v>104</v>
      </c>
      <c r="B29" s="295">
        <v>11800010792</v>
      </c>
      <c r="C29" s="296">
        <v>100659</v>
      </c>
      <c r="D29" s="297">
        <v>42886</v>
      </c>
      <c r="E29" s="294">
        <v>13734</v>
      </c>
      <c r="F29" s="294"/>
      <c r="G29" s="294"/>
      <c r="H29" s="294"/>
      <c r="I29" s="294">
        <v>13734</v>
      </c>
    </row>
    <row r="30" spans="1:9">
      <c r="A30" s="294"/>
      <c r="B30" s="295"/>
      <c r="C30" s="296"/>
      <c r="D30" s="297"/>
      <c r="E30" s="294"/>
      <c r="F30" s="294"/>
      <c r="G30" s="294"/>
      <c r="H30" s="294"/>
      <c r="I30" s="294"/>
    </row>
    <row r="31" spans="1:9">
      <c r="A31" s="294"/>
      <c r="B31" s="295"/>
      <c r="C31" s="296"/>
      <c r="D31" s="297"/>
      <c r="E31" s="294"/>
      <c r="F31" s="294"/>
      <c r="G31" s="294"/>
      <c r="H31" s="294"/>
      <c r="I31" s="294"/>
    </row>
    <row r="32" spans="1:9">
      <c r="A32" s="294"/>
      <c r="B32" s="295"/>
      <c r="C32" s="296"/>
      <c r="D32" s="297"/>
      <c r="E32" s="294"/>
      <c r="F32" s="294"/>
      <c r="G32" s="294"/>
      <c r="H32" s="294"/>
      <c r="I32" s="294"/>
    </row>
    <row r="33" spans="1:9">
      <c r="A33" s="294"/>
      <c r="B33" s="295"/>
      <c r="C33" s="296"/>
      <c r="D33" s="297"/>
      <c r="E33" s="294"/>
      <c r="F33" s="294"/>
      <c r="G33" s="294"/>
      <c r="H33" s="294"/>
      <c r="I33" s="294"/>
    </row>
    <row r="34" spans="1:9" ht="15.75" thickBot="1">
      <c r="A34" s="294"/>
      <c r="B34" s="295"/>
      <c r="C34" s="296"/>
      <c r="D34" s="297"/>
      <c r="E34" s="294"/>
      <c r="F34" s="294"/>
      <c r="G34" s="294"/>
      <c r="H34" s="294"/>
      <c r="I34" s="294"/>
    </row>
    <row r="35" spans="1:9" ht="15.75" thickBot="1">
      <c r="A35" s="299" t="s">
        <v>205</v>
      </c>
      <c r="B35" s="300"/>
      <c r="C35" s="300"/>
      <c r="D35" s="300"/>
      <c r="E35" s="301">
        <f>SUM(E9:E34)</f>
        <v>394995.19999999995</v>
      </c>
      <c r="F35" s="301">
        <f>SUM(F9:F34)</f>
        <v>0</v>
      </c>
      <c r="G35" s="301">
        <f>SUM(G9:G34)</f>
        <v>0</v>
      </c>
      <c r="H35" s="301">
        <f>SUM(H9:H34)</f>
        <v>0</v>
      </c>
      <c r="I35" s="301">
        <f>SUM(I9:I34)</f>
        <v>394995.19999999995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E9" sqref="E9:E29"/>
    </sheetView>
  </sheetViews>
  <sheetFormatPr baseColWidth="10" defaultRowHeight="15"/>
  <sheetData>
    <row r="1" spans="1:7">
      <c r="G1" s="218"/>
    </row>
    <row r="2" spans="1:7">
      <c r="G2" s="218"/>
    </row>
    <row r="3" spans="1:7">
      <c r="G3" s="218"/>
    </row>
    <row r="4" spans="1:7">
      <c r="A4" s="318" t="s">
        <v>210</v>
      </c>
      <c r="B4" s="318"/>
      <c r="C4" s="318"/>
      <c r="D4" s="318"/>
      <c r="E4" s="318"/>
      <c r="F4" s="318"/>
      <c r="G4" s="218"/>
    </row>
    <row r="5" spans="1:7" ht="18.75">
      <c r="A5" s="314" t="s">
        <v>148</v>
      </c>
      <c r="B5" s="314"/>
      <c r="C5" s="314"/>
      <c r="D5" s="314"/>
      <c r="E5" s="314"/>
      <c r="F5" s="314"/>
      <c r="G5" s="218"/>
    </row>
    <row r="6" spans="1:7" ht="18.75">
      <c r="A6" s="314" t="s">
        <v>211</v>
      </c>
      <c r="B6" s="314"/>
      <c r="C6" s="314"/>
      <c r="D6" s="314"/>
      <c r="E6" s="314"/>
      <c r="F6" s="314"/>
      <c r="G6" s="218"/>
    </row>
    <row r="7" spans="1:7" ht="15.75">
      <c r="A7" s="395" t="s">
        <v>246</v>
      </c>
      <c r="B7" s="395"/>
      <c r="C7" s="395"/>
      <c r="D7" s="395"/>
      <c r="E7" s="395"/>
      <c r="F7" s="395"/>
      <c r="G7" s="219"/>
    </row>
    <row r="8" spans="1:7" ht="38.25">
      <c r="A8" s="270" t="s">
        <v>212</v>
      </c>
      <c r="B8" s="271" t="s">
        <v>213</v>
      </c>
      <c r="C8" s="271" t="s">
        <v>214</v>
      </c>
      <c r="D8" s="142" t="s">
        <v>82</v>
      </c>
      <c r="E8" s="272" t="s">
        <v>215</v>
      </c>
      <c r="F8" s="273" t="s">
        <v>216</v>
      </c>
      <c r="G8" s="274"/>
    </row>
    <row r="9" spans="1:7" ht="63.75">
      <c r="A9" s="220">
        <v>43874</v>
      </c>
      <c r="B9" s="275">
        <v>4954</v>
      </c>
      <c r="C9" s="271" t="s">
        <v>217</v>
      </c>
      <c r="D9" s="142" t="s">
        <v>207</v>
      </c>
      <c r="E9" s="272" t="s">
        <v>218</v>
      </c>
      <c r="F9" s="221">
        <v>1650</v>
      </c>
      <c r="G9" s="274">
        <v>1650</v>
      </c>
    </row>
    <row r="10" spans="1:7">
      <c r="A10" s="222">
        <v>41120</v>
      </c>
      <c r="B10" s="223">
        <v>440</v>
      </c>
      <c r="C10" s="223">
        <v>75778</v>
      </c>
      <c r="D10" s="224" t="s">
        <v>98</v>
      </c>
      <c r="E10" s="225" t="s">
        <v>219</v>
      </c>
      <c r="F10" s="226">
        <v>47144.240000000005</v>
      </c>
      <c r="G10" s="274">
        <v>47144.240000000005</v>
      </c>
    </row>
    <row r="11" spans="1:7" ht="51">
      <c r="A11" s="227">
        <v>42515</v>
      </c>
      <c r="B11" s="228">
        <v>2307</v>
      </c>
      <c r="C11" s="228">
        <v>6448</v>
      </c>
      <c r="D11" s="213" t="s">
        <v>99</v>
      </c>
      <c r="E11" s="216" t="s">
        <v>220</v>
      </c>
      <c r="F11" s="229">
        <v>34506</v>
      </c>
      <c r="G11" s="274">
        <v>34506</v>
      </c>
    </row>
    <row r="12" spans="1:7" ht="127.5">
      <c r="A12" s="227">
        <v>42388</v>
      </c>
      <c r="B12" s="228">
        <v>2093</v>
      </c>
      <c r="C12" s="228">
        <v>3</v>
      </c>
      <c r="D12" s="213" t="s">
        <v>100</v>
      </c>
      <c r="E12" s="212" t="s">
        <v>221</v>
      </c>
      <c r="F12" s="229">
        <v>23600</v>
      </c>
      <c r="G12" s="276">
        <v>23600</v>
      </c>
    </row>
    <row r="13" spans="1:7" ht="25.5">
      <c r="A13" s="227">
        <v>43017</v>
      </c>
      <c r="B13" s="228">
        <v>3331</v>
      </c>
      <c r="C13" s="228">
        <v>50</v>
      </c>
      <c r="D13" s="213" t="s">
        <v>101</v>
      </c>
      <c r="E13" s="212" t="s">
        <v>222</v>
      </c>
      <c r="F13" s="229">
        <v>7040</v>
      </c>
    </row>
    <row r="14" spans="1:7" ht="89.25">
      <c r="A14" s="227">
        <v>43157</v>
      </c>
      <c r="B14" s="228">
        <v>3512</v>
      </c>
      <c r="C14" s="228">
        <v>51</v>
      </c>
      <c r="D14" s="213" t="s">
        <v>101</v>
      </c>
      <c r="E14" s="212" t="s">
        <v>223</v>
      </c>
      <c r="F14" s="229">
        <v>20928</v>
      </c>
      <c r="G14" s="277">
        <v>27968</v>
      </c>
    </row>
    <row r="15" spans="1:7" ht="191.25">
      <c r="A15" s="220">
        <v>43784</v>
      </c>
      <c r="B15" s="275">
        <v>4785</v>
      </c>
      <c r="C15" s="278" t="s">
        <v>224</v>
      </c>
      <c r="D15" s="211" t="s">
        <v>102</v>
      </c>
      <c r="E15" s="279" t="s">
        <v>225</v>
      </c>
      <c r="F15" s="221">
        <v>54113.4</v>
      </c>
      <c r="G15" s="280"/>
    </row>
    <row r="16" spans="1:7" ht="120">
      <c r="A16" s="281">
        <v>43845</v>
      </c>
      <c r="B16" s="282">
        <v>4908</v>
      </c>
      <c r="C16" s="282" t="s">
        <v>226</v>
      </c>
      <c r="D16" s="283" t="s">
        <v>102</v>
      </c>
      <c r="E16" s="284" t="s">
        <v>227</v>
      </c>
      <c r="F16" s="70">
        <v>34294.699999999997</v>
      </c>
      <c r="G16" s="280"/>
    </row>
    <row r="17" spans="1:7" ht="63.75">
      <c r="A17" s="227">
        <v>43864</v>
      </c>
      <c r="B17" s="228">
        <v>4944</v>
      </c>
      <c r="C17" s="228" t="s">
        <v>228</v>
      </c>
      <c r="D17" s="213" t="s">
        <v>102</v>
      </c>
      <c r="E17" s="212" t="s">
        <v>229</v>
      </c>
      <c r="F17" s="229">
        <v>13350.6</v>
      </c>
      <c r="G17">
        <v>101758.70000000001</v>
      </c>
    </row>
    <row r="18" spans="1:7" ht="51">
      <c r="A18" s="227">
        <v>44797</v>
      </c>
      <c r="B18" s="228">
        <v>9082</v>
      </c>
      <c r="C18" s="228" t="s">
        <v>230</v>
      </c>
      <c r="D18" s="213" t="s">
        <v>125</v>
      </c>
      <c r="E18" s="212" t="s">
        <v>231</v>
      </c>
      <c r="F18" s="229">
        <v>29200</v>
      </c>
      <c r="G18">
        <v>29200</v>
      </c>
    </row>
    <row r="19" spans="1:7" ht="38.25">
      <c r="A19" s="227">
        <v>44970</v>
      </c>
      <c r="B19" s="228">
        <v>1237</v>
      </c>
      <c r="C19" s="228" t="s">
        <v>232</v>
      </c>
      <c r="D19" s="213" t="s">
        <v>233</v>
      </c>
      <c r="E19" s="212" t="s">
        <v>234</v>
      </c>
      <c r="F19" s="229">
        <v>6723.26</v>
      </c>
      <c r="G19" s="277">
        <v>6723.26</v>
      </c>
    </row>
    <row r="20" spans="1:7" ht="38.25">
      <c r="A20" s="227">
        <v>42819</v>
      </c>
      <c r="B20" s="228">
        <v>2943</v>
      </c>
      <c r="C20" s="228">
        <v>67826</v>
      </c>
      <c r="D20" s="213" t="s">
        <v>104</v>
      </c>
      <c r="E20" s="212" t="s">
        <v>235</v>
      </c>
      <c r="F20" s="229">
        <v>5798</v>
      </c>
      <c r="G20" s="277"/>
    </row>
    <row r="21" spans="1:7">
      <c r="A21" s="230">
        <v>42819</v>
      </c>
      <c r="B21" s="228">
        <v>2944</v>
      </c>
      <c r="C21" s="228">
        <v>67829</v>
      </c>
      <c r="D21" s="213" t="s">
        <v>104</v>
      </c>
      <c r="E21" s="231" t="s">
        <v>236</v>
      </c>
      <c r="F21" s="229">
        <v>12277</v>
      </c>
      <c r="G21" s="274"/>
    </row>
    <row r="22" spans="1:7" ht="25.5">
      <c r="A22" s="230">
        <v>42819</v>
      </c>
      <c r="B22" s="228">
        <v>2945</v>
      </c>
      <c r="C22" s="232">
        <v>67830</v>
      </c>
      <c r="D22" s="213" t="s">
        <v>104</v>
      </c>
      <c r="E22" s="212" t="s">
        <v>237</v>
      </c>
      <c r="F22" s="229">
        <v>2960</v>
      </c>
      <c r="G22" s="274"/>
    </row>
    <row r="23" spans="1:7">
      <c r="A23" s="222">
        <v>42819</v>
      </c>
      <c r="B23" s="223">
        <v>2946</v>
      </c>
      <c r="C23" s="223">
        <v>67833</v>
      </c>
      <c r="D23" s="224" t="s">
        <v>104</v>
      </c>
      <c r="E23" s="225" t="s">
        <v>238</v>
      </c>
      <c r="F23" s="226">
        <v>4240</v>
      </c>
    </row>
    <row r="24" spans="1:7">
      <c r="A24" s="222">
        <v>42819</v>
      </c>
      <c r="B24" s="223">
        <v>2947</v>
      </c>
      <c r="C24" s="223">
        <v>67878</v>
      </c>
      <c r="D24" s="224" t="s">
        <v>104</v>
      </c>
      <c r="E24" s="225" t="s">
        <v>235</v>
      </c>
      <c r="F24" s="226">
        <v>6200</v>
      </c>
    </row>
    <row r="25" spans="1:7">
      <c r="A25" s="222">
        <v>42885</v>
      </c>
      <c r="B25" s="223">
        <v>2975</v>
      </c>
      <c r="C25" s="223">
        <v>100437</v>
      </c>
      <c r="D25" s="224" t="s">
        <v>104</v>
      </c>
      <c r="E25" s="225" t="s">
        <v>239</v>
      </c>
      <c r="F25" s="226">
        <v>53033</v>
      </c>
    </row>
    <row r="26" spans="1:7">
      <c r="A26" s="222">
        <v>42886</v>
      </c>
      <c r="B26" s="223">
        <v>2980</v>
      </c>
      <c r="C26" s="223">
        <v>100677</v>
      </c>
      <c r="D26" s="224" t="s">
        <v>104</v>
      </c>
      <c r="E26" s="225" t="s">
        <v>240</v>
      </c>
      <c r="F26" s="226">
        <v>900</v>
      </c>
    </row>
    <row r="27" spans="1:7">
      <c r="A27" s="222">
        <v>42886</v>
      </c>
      <c r="B27" s="223">
        <v>2979</v>
      </c>
      <c r="C27" s="223">
        <v>100672</v>
      </c>
      <c r="D27" s="224" t="s">
        <v>104</v>
      </c>
      <c r="E27" s="225" t="s">
        <v>241</v>
      </c>
      <c r="F27" s="226">
        <v>4840</v>
      </c>
    </row>
    <row r="28" spans="1:7">
      <c r="A28" s="222">
        <v>42886</v>
      </c>
      <c r="B28" s="223">
        <v>2978</v>
      </c>
      <c r="C28" s="223">
        <v>100668</v>
      </c>
      <c r="D28" s="224" t="s">
        <v>104</v>
      </c>
      <c r="E28" s="225" t="s">
        <v>242</v>
      </c>
      <c r="F28" s="226">
        <v>18463</v>
      </c>
    </row>
    <row r="29" spans="1:7">
      <c r="A29" s="222">
        <v>42886</v>
      </c>
      <c r="B29" s="223">
        <v>3395</v>
      </c>
      <c r="C29" s="223">
        <v>100659</v>
      </c>
      <c r="D29" s="224" t="s">
        <v>104</v>
      </c>
      <c r="E29" s="225" t="s">
        <v>243</v>
      </c>
      <c r="F29" s="226">
        <v>13734</v>
      </c>
      <c r="G29">
        <v>122445</v>
      </c>
    </row>
    <row r="30" spans="1:7">
      <c r="A30" s="222"/>
      <c r="B30" s="223"/>
      <c r="C30" s="223"/>
      <c r="D30" s="224"/>
      <c r="E30" s="225"/>
      <c r="F30" s="226"/>
    </row>
    <row r="31" spans="1:7">
      <c r="A31" s="222"/>
      <c r="B31" s="223"/>
      <c r="C31" s="223"/>
      <c r="D31" s="224"/>
      <c r="E31" s="225"/>
      <c r="F31" s="226"/>
    </row>
    <row r="32" spans="1:7">
      <c r="A32" s="222"/>
      <c r="B32" s="223"/>
      <c r="C32" s="223"/>
      <c r="D32" s="224"/>
      <c r="E32" s="225"/>
      <c r="F32" s="226"/>
      <c r="G32" s="274"/>
    </row>
    <row r="33" spans="1:7">
      <c r="A33" s="233"/>
      <c r="B33" s="234"/>
      <c r="C33" s="234"/>
      <c r="D33" s="235"/>
      <c r="E33" s="236"/>
      <c r="F33" s="237"/>
    </row>
    <row r="34" spans="1:7" ht="15.75">
      <c r="A34" s="19"/>
      <c r="B34" s="19"/>
      <c r="C34" s="19"/>
      <c r="D34" s="19"/>
      <c r="E34" s="238" t="s">
        <v>244</v>
      </c>
      <c r="F34" s="239">
        <f>SUM(F8:F33)</f>
        <v>394995.19999999995</v>
      </c>
      <c r="G34" s="240">
        <f>SUM(G8:G33)</f>
        <v>394995.20000000001</v>
      </c>
    </row>
    <row r="36" spans="1:7">
      <c r="G36" s="218"/>
    </row>
    <row r="37" spans="1:7">
      <c r="G37" s="218"/>
    </row>
    <row r="38" spans="1:7">
      <c r="A38" s="396" t="s">
        <v>245</v>
      </c>
      <c r="B38" s="396"/>
      <c r="C38" s="396" t="s">
        <v>146</v>
      </c>
      <c r="D38" s="396"/>
      <c r="E38" s="215" t="s">
        <v>208</v>
      </c>
      <c r="G38" s="218"/>
    </row>
    <row r="39" spans="1:7">
      <c r="A39" s="329" t="s">
        <v>209</v>
      </c>
      <c r="B39" s="329"/>
      <c r="C39" s="329" t="s">
        <v>88</v>
      </c>
      <c r="D39" s="329"/>
      <c r="E39" s="98" t="s">
        <v>89</v>
      </c>
      <c r="G39" s="218"/>
    </row>
    <row r="40" spans="1:7">
      <c r="G40" s="218"/>
    </row>
    <row r="41" spans="1:7">
      <c r="G41" s="218"/>
    </row>
  </sheetData>
  <mergeCells count="8">
    <mergeCell ref="A39:B39"/>
    <mergeCell ref="C39:D39"/>
    <mergeCell ref="A4:F4"/>
    <mergeCell ref="A5:F5"/>
    <mergeCell ref="A6:F6"/>
    <mergeCell ref="A7:F7"/>
    <mergeCell ref="A38:B38"/>
    <mergeCell ref="C38:D38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8:C19 A21 C23 C28 C12 C21 A11:A12 C25 C14:C16 C8:C9 A8:A9"/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50"/>
  <sheetViews>
    <sheetView topLeftCell="A10" workbookViewId="0">
      <selection activeCell="B25" sqref="B25"/>
    </sheetView>
  </sheetViews>
  <sheetFormatPr baseColWidth="10" defaultRowHeight="15"/>
  <sheetData>
    <row r="2" spans="2:13" ht="15.75">
      <c r="B2" s="377" t="s">
        <v>148</v>
      </c>
      <c r="C2" s="377"/>
      <c r="D2" s="377"/>
      <c r="E2" s="377"/>
      <c r="F2" s="377"/>
      <c r="G2" s="377"/>
      <c r="H2" s="377"/>
      <c r="I2" s="377"/>
      <c r="J2" s="377"/>
      <c r="K2" s="159"/>
      <c r="L2" s="159"/>
      <c r="M2" s="159"/>
    </row>
    <row r="3" spans="2:13" ht="15.75">
      <c r="B3" s="377" t="s">
        <v>149</v>
      </c>
      <c r="C3" s="377"/>
      <c r="D3" s="377"/>
      <c r="E3" s="377"/>
      <c r="F3" s="377"/>
      <c r="G3" s="377"/>
      <c r="H3" s="377"/>
      <c r="I3" s="377"/>
      <c r="J3" s="377"/>
      <c r="K3" s="159"/>
      <c r="L3" s="159"/>
      <c r="M3" s="159"/>
    </row>
    <row r="4" spans="2:13" ht="15.75">
      <c r="B4" s="377" t="s">
        <v>150</v>
      </c>
      <c r="C4" s="377"/>
      <c r="D4" s="377"/>
      <c r="E4" s="377"/>
      <c r="F4" s="377"/>
      <c r="G4" s="377"/>
      <c r="H4" s="377"/>
      <c r="I4" s="377"/>
      <c r="J4" s="377"/>
      <c r="K4" s="159"/>
      <c r="L4" s="159"/>
      <c r="M4" s="159"/>
    </row>
    <row r="5" spans="2:13" ht="15.75">
      <c r="B5" s="377" t="s">
        <v>151</v>
      </c>
      <c r="C5" s="377"/>
      <c r="D5" s="377"/>
      <c r="E5" s="377"/>
      <c r="F5" s="377"/>
      <c r="G5" s="377"/>
      <c r="H5" s="377"/>
      <c r="I5" s="377"/>
      <c r="J5" s="377"/>
      <c r="K5" s="159"/>
      <c r="L5" s="159"/>
      <c r="M5" s="159"/>
    </row>
    <row r="6" spans="2:13" ht="15.75">
      <c r="B6" s="159"/>
      <c r="C6" s="159"/>
      <c r="D6" s="159"/>
      <c r="E6" s="159"/>
      <c r="F6" s="159"/>
      <c r="G6" s="159"/>
      <c r="H6" s="159"/>
      <c r="I6" s="160"/>
      <c r="J6" s="160"/>
      <c r="K6" s="161"/>
      <c r="L6" s="160"/>
      <c r="M6" s="160">
        <v>45991</v>
      </c>
    </row>
    <row r="7" spans="2:13" ht="31.5">
      <c r="B7" s="162" t="s">
        <v>152</v>
      </c>
      <c r="C7" s="162" t="s">
        <v>153</v>
      </c>
      <c r="D7" s="163" t="s">
        <v>154</v>
      </c>
      <c r="E7" s="163">
        <v>2017</v>
      </c>
      <c r="F7" s="162">
        <v>2018</v>
      </c>
      <c r="G7" s="162">
        <v>2019</v>
      </c>
      <c r="H7" s="162">
        <v>2020</v>
      </c>
      <c r="I7" s="164">
        <v>2021</v>
      </c>
      <c r="J7" s="162">
        <v>2022</v>
      </c>
      <c r="K7" s="162">
        <v>2023</v>
      </c>
      <c r="L7" s="165">
        <v>2024</v>
      </c>
      <c r="M7" s="166">
        <v>2025</v>
      </c>
    </row>
    <row r="8" spans="2:13">
      <c r="B8" s="167">
        <v>2112.0100000000002</v>
      </c>
      <c r="C8" s="168" t="s">
        <v>155</v>
      </c>
      <c r="D8" s="169">
        <f>SUM(E8:M8)</f>
        <v>0</v>
      </c>
      <c r="E8" s="169"/>
      <c r="F8" s="169"/>
      <c r="G8" s="169"/>
      <c r="H8" s="169"/>
      <c r="I8" s="169"/>
      <c r="J8" s="170"/>
      <c r="K8" s="169"/>
      <c r="L8" s="171"/>
      <c r="M8" s="172"/>
    </row>
    <row r="9" spans="2:13">
      <c r="B9" s="167">
        <v>2112.04</v>
      </c>
      <c r="C9" s="168" t="s">
        <v>156</v>
      </c>
      <c r="D9" s="169">
        <f t="shared" ref="D9:D42" si="0">SUM(E9:M9)</f>
        <v>0</v>
      </c>
      <c r="E9" s="169"/>
      <c r="F9" s="169"/>
      <c r="G9" s="169"/>
      <c r="H9" s="169"/>
      <c r="I9" s="169"/>
      <c r="J9" s="170"/>
      <c r="K9" s="169"/>
      <c r="L9" s="171"/>
      <c r="M9" s="172"/>
    </row>
    <row r="10" spans="2:13">
      <c r="B10" s="167">
        <v>2122.08</v>
      </c>
      <c r="C10" s="168" t="s">
        <v>157</v>
      </c>
      <c r="D10" s="169">
        <f t="shared" si="0"/>
        <v>0</v>
      </c>
      <c r="E10" s="169"/>
      <c r="F10" s="169"/>
      <c r="G10" s="169"/>
      <c r="H10" s="169"/>
      <c r="I10" s="169"/>
      <c r="J10" s="170"/>
      <c r="K10" s="169"/>
      <c r="L10" s="171"/>
      <c r="M10" s="172"/>
    </row>
    <row r="11" spans="2:13">
      <c r="B11" s="167">
        <v>2122.06</v>
      </c>
      <c r="C11" s="168" t="s">
        <v>158</v>
      </c>
      <c r="D11" s="169">
        <f t="shared" si="0"/>
        <v>0</v>
      </c>
      <c r="E11" s="169"/>
      <c r="F11" s="169"/>
      <c r="G11" s="169"/>
      <c r="H11" s="169"/>
      <c r="I11" s="169"/>
      <c r="J11" s="170"/>
      <c r="K11" s="169"/>
      <c r="L11" s="171"/>
      <c r="M11" s="172"/>
    </row>
    <row r="12" spans="2:13">
      <c r="B12" s="167">
        <v>2212</v>
      </c>
      <c r="C12" s="168" t="s">
        <v>159</v>
      </c>
      <c r="D12" s="169">
        <f>SUM(E12:M12)</f>
        <v>0</v>
      </c>
      <c r="E12" s="169"/>
      <c r="F12" s="169"/>
      <c r="G12" s="169"/>
      <c r="H12" s="169"/>
      <c r="I12" s="169"/>
      <c r="J12" s="170"/>
      <c r="K12" s="169"/>
      <c r="L12" s="173"/>
      <c r="M12" s="174"/>
    </row>
    <row r="13" spans="2:13">
      <c r="B13" s="167">
        <v>2231</v>
      </c>
      <c r="C13" s="168" t="s">
        <v>160</v>
      </c>
      <c r="D13" s="169">
        <f t="shared" si="0"/>
        <v>0</v>
      </c>
      <c r="E13" s="169"/>
      <c r="F13" s="169"/>
      <c r="G13" s="169"/>
      <c r="H13" s="169"/>
      <c r="I13" s="169"/>
      <c r="J13" s="170"/>
      <c r="K13" s="169"/>
      <c r="L13" s="171"/>
      <c r="M13" s="172"/>
    </row>
    <row r="14" spans="2:13">
      <c r="B14" s="167">
        <v>2242</v>
      </c>
      <c r="C14" s="168" t="s">
        <v>161</v>
      </c>
      <c r="D14" s="169">
        <f t="shared" si="0"/>
        <v>0</v>
      </c>
      <c r="E14" s="169"/>
      <c r="F14" s="169"/>
      <c r="G14" s="169"/>
      <c r="H14" s="169"/>
      <c r="I14" s="169"/>
      <c r="J14" s="170"/>
      <c r="K14" s="169"/>
      <c r="L14" s="175"/>
      <c r="M14" s="172"/>
    </row>
    <row r="15" spans="2:13">
      <c r="B15" s="167">
        <v>2254</v>
      </c>
      <c r="C15" s="168" t="s">
        <v>162</v>
      </c>
      <c r="D15" s="169">
        <f t="shared" si="0"/>
        <v>0</v>
      </c>
      <c r="E15" s="169"/>
      <c r="F15" s="169"/>
      <c r="G15" s="169"/>
      <c r="H15" s="169"/>
      <c r="I15" s="169"/>
      <c r="J15" s="170"/>
      <c r="K15" s="169"/>
      <c r="L15" s="171"/>
      <c r="M15" s="172"/>
    </row>
    <row r="16" spans="2:13">
      <c r="B16" s="167">
        <v>2251</v>
      </c>
      <c r="C16" s="168" t="s">
        <v>163</v>
      </c>
      <c r="D16" s="169">
        <f t="shared" si="0"/>
        <v>0</v>
      </c>
      <c r="E16" s="169"/>
      <c r="F16" s="169"/>
      <c r="G16" s="169"/>
      <c r="H16" s="169"/>
      <c r="I16" s="169"/>
      <c r="J16" s="169"/>
      <c r="K16" s="169"/>
      <c r="L16" s="171"/>
      <c r="M16" s="172"/>
    </row>
    <row r="17" spans="2:13">
      <c r="B17" s="167">
        <v>226101</v>
      </c>
      <c r="C17" s="168" t="s">
        <v>266</v>
      </c>
      <c r="D17" s="169">
        <f t="shared" si="0"/>
        <v>0</v>
      </c>
      <c r="E17" s="169"/>
      <c r="F17" s="169"/>
      <c r="G17" s="169"/>
      <c r="H17" s="169"/>
      <c r="I17" s="169"/>
      <c r="J17" s="169"/>
      <c r="K17" s="169"/>
      <c r="L17" s="171"/>
      <c r="M17" s="176"/>
    </row>
    <row r="18" spans="2:13">
      <c r="B18" s="167">
        <v>2282</v>
      </c>
      <c r="C18" s="168" t="s">
        <v>164</v>
      </c>
      <c r="D18" s="169">
        <f t="shared" si="0"/>
        <v>0</v>
      </c>
      <c r="E18" s="169"/>
      <c r="F18" s="169"/>
      <c r="G18" s="169"/>
      <c r="H18" s="169"/>
      <c r="I18" s="169"/>
      <c r="J18" s="169"/>
      <c r="K18" s="169"/>
      <c r="L18" s="171"/>
      <c r="M18" s="172"/>
    </row>
    <row r="19" spans="2:13">
      <c r="B19" s="167">
        <v>2272</v>
      </c>
      <c r="C19" s="168" t="s">
        <v>165</v>
      </c>
      <c r="D19" s="169">
        <f>SUM(E19:M19)</f>
        <v>25250</v>
      </c>
      <c r="E19" s="169">
        <v>23600</v>
      </c>
      <c r="F19" s="169"/>
      <c r="G19" s="169"/>
      <c r="H19" s="169">
        <v>1650</v>
      </c>
      <c r="I19" s="169"/>
      <c r="J19" s="169"/>
      <c r="K19" s="169"/>
      <c r="L19" s="171"/>
      <c r="M19" s="176"/>
    </row>
    <row r="20" spans="2:13">
      <c r="B20" s="167">
        <v>265</v>
      </c>
      <c r="C20" s="168" t="s">
        <v>166</v>
      </c>
      <c r="D20" s="169">
        <f t="shared" si="0"/>
        <v>0</v>
      </c>
      <c r="E20" s="169"/>
      <c r="F20" s="169"/>
      <c r="G20" s="169"/>
      <c r="H20" s="169"/>
      <c r="I20" s="169"/>
      <c r="J20" s="169"/>
      <c r="K20" s="169"/>
      <c r="L20" s="171"/>
      <c r="M20" s="172"/>
    </row>
    <row r="21" spans="2:13">
      <c r="B21" s="167">
        <v>2271</v>
      </c>
      <c r="C21" s="168" t="s">
        <v>167</v>
      </c>
      <c r="D21" s="169">
        <f t="shared" si="0"/>
        <v>0</v>
      </c>
      <c r="E21" s="169"/>
      <c r="F21" s="169"/>
      <c r="G21" s="169"/>
      <c r="H21" s="169"/>
      <c r="I21" s="169"/>
      <c r="J21" s="169"/>
      <c r="K21" s="169"/>
      <c r="L21" s="171"/>
      <c r="M21" s="172"/>
    </row>
    <row r="22" spans="2:13">
      <c r="B22" s="167">
        <v>2712.02</v>
      </c>
      <c r="C22" s="168" t="s">
        <v>168</v>
      </c>
      <c r="D22" s="169">
        <f t="shared" si="0"/>
        <v>0</v>
      </c>
      <c r="E22" s="169"/>
      <c r="F22" s="169"/>
      <c r="G22" s="169"/>
      <c r="H22" s="169"/>
      <c r="I22" s="169"/>
      <c r="J22" s="169"/>
      <c r="K22" s="169"/>
      <c r="L22" s="177"/>
      <c r="M22" s="176"/>
    </row>
    <row r="23" spans="2:13">
      <c r="B23" s="167">
        <v>2322</v>
      </c>
      <c r="C23" s="168" t="s">
        <v>169</v>
      </c>
      <c r="D23" s="169">
        <f t="shared" si="0"/>
        <v>0</v>
      </c>
      <c r="E23" s="169"/>
      <c r="F23" s="169"/>
      <c r="G23" s="169"/>
      <c r="H23" s="169"/>
      <c r="I23" s="169"/>
      <c r="J23" s="169"/>
      <c r="K23" s="169"/>
      <c r="L23" s="177"/>
      <c r="M23" s="176"/>
    </row>
    <row r="24" spans="2:13" ht="16.5">
      <c r="B24" s="167">
        <v>2396</v>
      </c>
      <c r="C24" s="168" t="s">
        <v>170</v>
      </c>
      <c r="D24" s="169">
        <f>SUM(E24:M24)</f>
        <v>9980</v>
      </c>
      <c r="E24" s="169">
        <v>9980</v>
      </c>
      <c r="F24" s="169"/>
      <c r="G24" s="169"/>
      <c r="H24" s="169"/>
      <c r="I24" s="169"/>
      <c r="J24" s="169"/>
      <c r="K24" s="178"/>
      <c r="L24" s="285"/>
      <c r="M24" s="176"/>
    </row>
    <row r="25" spans="2:13">
      <c r="B25" s="167">
        <v>2311</v>
      </c>
      <c r="C25" s="168" t="s">
        <v>171</v>
      </c>
      <c r="D25" s="169">
        <f>SUM(E25:M25)</f>
        <v>53033</v>
      </c>
      <c r="E25" s="169">
        <v>53033</v>
      </c>
      <c r="F25" s="179"/>
      <c r="G25" s="179"/>
      <c r="H25" s="179"/>
      <c r="I25" s="179"/>
      <c r="J25" s="169"/>
      <c r="K25" s="169"/>
      <c r="L25" s="173"/>
      <c r="M25" s="176"/>
    </row>
    <row r="26" spans="2:13">
      <c r="B26" s="167">
        <v>2292.0100000000002</v>
      </c>
      <c r="C26" s="168" t="s">
        <v>172</v>
      </c>
      <c r="D26" s="169">
        <f t="shared" si="0"/>
        <v>0</v>
      </c>
      <c r="E26" s="169"/>
      <c r="F26" s="179"/>
      <c r="G26" s="179"/>
      <c r="H26" s="179"/>
      <c r="I26" s="179"/>
      <c r="J26" s="169"/>
      <c r="K26" s="169"/>
      <c r="L26" s="173"/>
      <c r="M26" s="172"/>
    </row>
    <row r="27" spans="2:13" ht="16.5">
      <c r="B27" s="167">
        <v>2392</v>
      </c>
      <c r="C27" s="168" t="s">
        <v>173</v>
      </c>
      <c r="D27" s="169">
        <f t="shared" si="0"/>
        <v>0</v>
      </c>
      <c r="E27" s="169"/>
      <c r="F27" s="169"/>
      <c r="G27" s="169"/>
      <c r="H27" s="169"/>
      <c r="I27" s="169"/>
      <c r="J27" s="178"/>
      <c r="K27" s="178"/>
      <c r="L27" s="173"/>
      <c r="M27" s="172"/>
    </row>
    <row r="28" spans="2:13">
      <c r="B28" s="167">
        <v>233</v>
      </c>
      <c r="C28" s="168" t="s">
        <v>174</v>
      </c>
      <c r="D28" s="169">
        <f t="shared" si="0"/>
        <v>32160</v>
      </c>
      <c r="E28" s="169">
        <v>2960</v>
      </c>
      <c r="F28" s="169"/>
      <c r="G28" s="169"/>
      <c r="H28" s="169"/>
      <c r="I28" s="169"/>
      <c r="J28" s="169">
        <v>29200</v>
      </c>
      <c r="K28" s="169"/>
      <c r="L28" s="173"/>
      <c r="M28" s="176"/>
    </row>
    <row r="29" spans="2:13">
      <c r="B29" s="167">
        <v>222</v>
      </c>
      <c r="C29" s="168" t="s">
        <v>175</v>
      </c>
      <c r="D29" s="169">
        <f t="shared" si="0"/>
        <v>27968</v>
      </c>
      <c r="E29" s="169">
        <v>27968</v>
      </c>
      <c r="F29" s="169"/>
      <c r="G29" s="169"/>
      <c r="H29" s="169"/>
      <c r="I29" s="169"/>
      <c r="J29" s="169"/>
      <c r="K29" s="169"/>
      <c r="L29" s="173"/>
      <c r="M29" s="172"/>
    </row>
    <row r="30" spans="2:13">
      <c r="B30" s="167">
        <v>2341</v>
      </c>
      <c r="C30" s="168" t="s">
        <v>176</v>
      </c>
      <c r="D30" s="169">
        <f t="shared" si="0"/>
        <v>101758.70000000001</v>
      </c>
      <c r="E30" s="169"/>
      <c r="F30" s="169"/>
      <c r="G30" s="179">
        <v>54113.4</v>
      </c>
      <c r="H30" s="179">
        <v>47645.3</v>
      </c>
      <c r="I30" s="169"/>
      <c r="J30" s="169"/>
      <c r="K30" s="169"/>
      <c r="L30" s="173"/>
      <c r="M30" s="176"/>
    </row>
    <row r="31" spans="2:13" ht="16.5">
      <c r="B31" s="167">
        <v>2393</v>
      </c>
      <c r="C31" s="168" t="s">
        <v>177</v>
      </c>
      <c r="D31" s="169">
        <f t="shared" si="0"/>
        <v>34506</v>
      </c>
      <c r="E31" s="169">
        <v>34506</v>
      </c>
      <c r="F31" s="169"/>
      <c r="G31" s="169"/>
      <c r="H31" s="169"/>
      <c r="I31" s="169"/>
      <c r="J31" s="169"/>
      <c r="K31" s="178"/>
      <c r="L31" s="173"/>
      <c r="M31" s="176"/>
    </row>
    <row r="32" spans="2:13" ht="16.5">
      <c r="B32" s="167">
        <v>2372</v>
      </c>
      <c r="C32" s="168" t="s">
        <v>178</v>
      </c>
      <c r="D32" s="169">
        <f>SUM(E32:M32)</f>
        <v>47144.24</v>
      </c>
      <c r="E32" s="169">
        <v>47144.24</v>
      </c>
      <c r="F32" s="169"/>
      <c r="G32" s="169"/>
      <c r="H32" s="169"/>
      <c r="I32" s="169"/>
      <c r="J32" s="178"/>
      <c r="K32" s="169"/>
      <c r="L32" s="173"/>
      <c r="M32" s="180"/>
    </row>
    <row r="33" spans="2:13" ht="16.5">
      <c r="B33" s="167">
        <v>2372.0500000000002</v>
      </c>
      <c r="C33" s="168" t="s">
        <v>179</v>
      </c>
      <c r="D33" s="169">
        <f t="shared" si="0"/>
        <v>6723.26</v>
      </c>
      <c r="E33" s="169"/>
      <c r="F33" s="169"/>
      <c r="G33" s="169"/>
      <c r="H33" s="169"/>
      <c r="I33" s="169"/>
      <c r="J33" s="178"/>
      <c r="K33" s="169">
        <v>6723.26</v>
      </c>
      <c r="L33" s="173"/>
      <c r="M33" s="176"/>
    </row>
    <row r="34" spans="2:13" ht="16.5">
      <c r="B34" s="167">
        <v>2372.09</v>
      </c>
      <c r="C34" s="168" t="s">
        <v>180</v>
      </c>
      <c r="D34" s="169">
        <f t="shared" si="0"/>
        <v>0</v>
      </c>
      <c r="E34" s="169"/>
      <c r="F34" s="169"/>
      <c r="G34" s="169"/>
      <c r="H34" s="169"/>
      <c r="I34" s="169"/>
      <c r="J34" s="178"/>
      <c r="K34" s="178"/>
      <c r="L34" s="173"/>
      <c r="M34" s="176"/>
    </row>
    <row r="35" spans="2:13" ht="16.5">
      <c r="B35" s="167">
        <v>2355</v>
      </c>
      <c r="C35" s="168" t="s">
        <v>181</v>
      </c>
      <c r="D35" s="169">
        <f>SUM(E35:M35)</f>
        <v>25732</v>
      </c>
      <c r="E35" s="169">
        <v>25732</v>
      </c>
      <c r="F35" s="169"/>
      <c r="G35" s="169"/>
      <c r="H35" s="169"/>
      <c r="I35" s="169"/>
      <c r="J35" s="178"/>
      <c r="K35" s="178"/>
      <c r="L35" s="173"/>
      <c r="M35" s="174"/>
    </row>
    <row r="36" spans="2:13">
      <c r="B36" s="181">
        <v>2371.0100000000002</v>
      </c>
      <c r="C36" s="182" t="s">
        <v>182</v>
      </c>
      <c r="D36" s="169">
        <f t="shared" si="0"/>
        <v>0</v>
      </c>
      <c r="E36" s="169"/>
      <c r="F36" s="170"/>
      <c r="G36" s="170"/>
      <c r="H36" s="170"/>
      <c r="I36" s="170"/>
      <c r="J36" s="169"/>
      <c r="K36" s="170"/>
      <c r="L36" s="173"/>
      <c r="M36" s="174"/>
    </row>
    <row r="37" spans="2:13" ht="16.5">
      <c r="B37" s="181">
        <v>2371.02</v>
      </c>
      <c r="C37" s="182" t="s">
        <v>183</v>
      </c>
      <c r="D37" s="169">
        <f t="shared" si="0"/>
        <v>0</v>
      </c>
      <c r="E37" s="169"/>
      <c r="F37" s="170"/>
      <c r="G37" s="170"/>
      <c r="H37" s="170"/>
      <c r="I37" s="170"/>
      <c r="J37" s="178"/>
      <c r="K37" s="170"/>
      <c r="L37" s="173"/>
      <c r="M37" s="174"/>
    </row>
    <row r="38" spans="2:13" ht="16.5">
      <c r="B38" s="181">
        <v>2371.04</v>
      </c>
      <c r="C38" s="182" t="s">
        <v>184</v>
      </c>
      <c r="D38" s="169">
        <f>SUM(E38:M38)</f>
        <v>0</v>
      </c>
      <c r="E38" s="169"/>
      <c r="F38" s="170"/>
      <c r="G38" s="170"/>
      <c r="H38" s="170"/>
      <c r="I38" s="170"/>
      <c r="J38" s="178"/>
      <c r="K38" s="170"/>
      <c r="L38" s="173"/>
      <c r="M38" s="176"/>
    </row>
    <row r="39" spans="2:13" ht="16.5">
      <c r="B39" s="167">
        <v>2391.0100000000002</v>
      </c>
      <c r="C39" s="168" t="s">
        <v>185</v>
      </c>
      <c r="D39" s="169">
        <f>SUM(E39:M39)</f>
        <v>30740</v>
      </c>
      <c r="E39" s="169">
        <v>30740</v>
      </c>
      <c r="F39" s="169"/>
      <c r="G39" s="169"/>
      <c r="H39" s="169"/>
      <c r="I39" s="169"/>
      <c r="J39" s="178"/>
      <c r="K39" s="178"/>
      <c r="L39" s="173"/>
      <c r="M39" s="176"/>
    </row>
    <row r="40" spans="2:13">
      <c r="B40" s="167">
        <v>261</v>
      </c>
      <c r="C40" s="168" t="s">
        <v>186</v>
      </c>
      <c r="D40" s="169">
        <f>SUM(E40:M40)</f>
        <v>0</v>
      </c>
      <c r="E40" s="169"/>
      <c r="F40" s="169"/>
      <c r="G40" s="169"/>
      <c r="H40" s="169"/>
      <c r="I40" s="169"/>
      <c r="J40" s="169"/>
      <c r="K40" s="169"/>
      <c r="L40" s="173"/>
      <c r="M40" s="174"/>
    </row>
    <row r="41" spans="2:13">
      <c r="B41" s="167">
        <v>2631</v>
      </c>
      <c r="C41" s="168" t="s">
        <v>187</v>
      </c>
      <c r="D41" s="169">
        <f t="shared" si="0"/>
        <v>0</v>
      </c>
      <c r="E41" s="169"/>
      <c r="F41" s="169"/>
      <c r="G41" s="169"/>
      <c r="H41" s="169"/>
      <c r="I41" s="169"/>
      <c r="J41" s="169"/>
      <c r="K41" s="169"/>
      <c r="L41" s="173"/>
      <c r="M41" s="174"/>
    </row>
    <row r="42" spans="2:13">
      <c r="B42" s="167">
        <v>2632</v>
      </c>
      <c r="C42" s="168" t="s">
        <v>188</v>
      </c>
      <c r="D42" s="169">
        <f t="shared" si="0"/>
        <v>0</v>
      </c>
      <c r="E42" s="169"/>
      <c r="F42" s="169"/>
      <c r="G42" s="169"/>
      <c r="H42" s="169"/>
      <c r="I42" s="169"/>
      <c r="J42" s="169"/>
      <c r="K42" s="169"/>
      <c r="L42" s="286"/>
      <c r="M42" s="287"/>
    </row>
    <row r="43" spans="2:13">
      <c r="B43" s="183"/>
      <c r="C43" s="184" t="s">
        <v>189</v>
      </c>
      <c r="D43" s="185">
        <f>SUM(E43:M43)</f>
        <v>394995.20000000001</v>
      </c>
      <c r="E43" s="185">
        <f t="shared" ref="E43:K43" si="1">SUM(E8:E42)</f>
        <v>255663.24</v>
      </c>
      <c r="F43" s="185">
        <f t="shared" si="1"/>
        <v>0</v>
      </c>
      <c r="G43" s="185">
        <f t="shared" si="1"/>
        <v>54113.4</v>
      </c>
      <c r="H43" s="185">
        <f t="shared" si="1"/>
        <v>49295.3</v>
      </c>
      <c r="I43" s="185">
        <f t="shared" si="1"/>
        <v>0</v>
      </c>
      <c r="J43" s="185">
        <f t="shared" si="1"/>
        <v>29200</v>
      </c>
      <c r="K43" s="185">
        <f t="shared" si="1"/>
        <v>6723.26</v>
      </c>
      <c r="L43" s="186">
        <f>SUM(L8:L42)</f>
        <v>0</v>
      </c>
      <c r="M43" s="186">
        <f>SUM(M8:M42)</f>
        <v>0</v>
      </c>
    </row>
    <row r="44" spans="2:13">
      <c r="B44" s="187"/>
      <c r="C44" s="168" t="s">
        <v>190</v>
      </c>
      <c r="D44" s="169"/>
      <c r="E44" s="169"/>
      <c r="F44" s="169">
        <v>0</v>
      </c>
      <c r="G44" s="188"/>
      <c r="H44" s="188"/>
      <c r="I44" s="288">
        <v>0</v>
      </c>
      <c r="J44" s="289"/>
      <c r="K44" s="289">
        <v>0</v>
      </c>
      <c r="L44" s="290"/>
      <c r="M44" s="289"/>
    </row>
    <row r="45" spans="2:13">
      <c r="B45" s="397" t="s">
        <v>191</v>
      </c>
      <c r="C45" s="397"/>
      <c r="D45" s="185">
        <f>SUM(E45:M45)</f>
        <v>394995.20000000001</v>
      </c>
      <c r="E45" s="185">
        <f t="shared" ref="E45:J45" si="2">SUM(E43:E44)</f>
        <v>255663.24</v>
      </c>
      <c r="F45" s="185">
        <f t="shared" si="2"/>
        <v>0</v>
      </c>
      <c r="G45" s="189">
        <f t="shared" si="2"/>
        <v>54113.4</v>
      </c>
      <c r="H45" s="189">
        <f t="shared" si="2"/>
        <v>49295.3</v>
      </c>
      <c r="I45" s="190">
        <f t="shared" si="2"/>
        <v>0</v>
      </c>
      <c r="J45" s="191">
        <f t="shared" si="2"/>
        <v>29200</v>
      </c>
      <c r="K45" s="191">
        <f>SUM(K43:K44)</f>
        <v>6723.26</v>
      </c>
      <c r="L45" s="186">
        <f>SUM(L43:L44)</f>
        <v>0</v>
      </c>
      <c r="M45" s="186">
        <f>SUM(M43:M44)</f>
        <v>0</v>
      </c>
    </row>
    <row r="46" spans="2:13">
      <c r="B46" s="192"/>
      <c r="C46" s="192"/>
      <c r="D46" s="193"/>
      <c r="E46" s="193"/>
      <c r="F46" s="193"/>
      <c r="G46" s="194"/>
      <c r="H46" s="194"/>
      <c r="I46" s="195"/>
      <c r="J46" s="196"/>
      <c r="K46" s="196"/>
      <c r="L46" s="197"/>
      <c r="M46" s="198"/>
    </row>
    <row r="47" spans="2:13">
      <c r="B47" s="199" t="s">
        <v>85</v>
      </c>
      <c r="C47" s="200"/>
      <c r="D47" s="200"/>
      <c r="E47" s="378" t="s">
        <v>192</v>
      </c>
      <c r="F47" s="378"/>
      <c r="G47" s="200"/>
      <c r="H47" s="200"/>
      <c r="I47" s="201"/>
      <c r="J47" s="200" t="s">
        <v>193</v>
      </c>
      <c r="K47" s="202"/>
      <c r="L47" s="200"/>
      <c r="M47" s="200"/>
    </row>
    <row r="48" spans="2:13">
      <c r="B48" s="379" t="s">
        <v>194</v>
      </c>
      <c r="C48" s="379"/>
      <c r="D48" s="203"/>
      <c r="E48" s="320" t="s">
        <v>195</v>
      </c>
      <c r="F48" s="320"/>
      <c r="G48" s="156"/>
      <c r="H48" s="200"/>
      <c r="I48" s="201"/>
      <c r="J48" s="380" t="s">
        <v>196</v>
      </c>
      <c r="K48" s="380"/>
      <c r="L48" s="200"/>
      <c r="M48" s="200"/>
    </row>
    <row r="49" spans="2:13">
      <c r="B49" s="381" t="s">
        <v>197</v>
      </c>
      <c r="C49" s="381"/>
      <c r="D49" s="200" t="s">
        <v>198</v>
      </c>
      <c r="E49" s="382" t="s">
        <v>199</v>
      </c>
      <c r="F49" s="382"/>
      <c r="G49" s="200"/>
      <c r="H49" s="204"/>
      <c r="I49" s="204"/>
      <c r="J49" s="205" t="s">
        <v>200</v>
      </c>
      <c r="K49" s="203"/>
      <c r="L49" s="200"/>
      <c r="M49" s="200"/>
    </row>
    <row r="50" spans="2:13"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</row>
  </sheetData>
  <mergeCells count="11">
    <mergeCell ref="B48:C48"/>
    <mergeCell ref="E48:F48"/>
    <mergeCell ref="J48:K48"/>
    <mergeCell ref="B49:C49"/>
    <mergeCell ref="E49:F49"/>
    <mergeCell ref="B45:C45"/>
    <mergeCell ref="B2:J2"/>
    <mergeCell ref="B3:J3"/>
    <mergeCell ref="B4:J4"/>
    <mergeCell ref="B5:J5"/>
    <mergeCell ref="E47:F4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2026-01-08T18:47:10Z</cp:lastPrinted>
  <dcterms:created xsi:type="dcterms:W3CDTF">2021-03-11T12:14:44Z</dcterms:created>
  <dcterms:modified xsi:type="dcterms:W3CDTF">2026-01-09T12:57:59Z</dcterms:modified>
</cp:coreProperties>
</file>